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ПРОЕКТНОЕ УПРАВЛЕНИЕ\ПРОЕКТНОЕ УПРАВЛЕНИЕ\Муниципальные программы\Сетевые графики\январь\"/>
    </mc:Choice>
  </mc:AlternateContent>
  <bookViews>
    <workbookView xWindow="0" yWindow="0" windowWidth="15360" windowHeight="7965" tabRatio="794" firstSheet="3" activeTab="4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" sheetId="13" r:id="rId4"/>
    <sheet name="Показатели" sheetId="14" r:id="rId5"/>
    <sheet name="Пояснительная записка " sheetId="16" state="hidden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'!$D$2:$D$132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3">'Финансирование '!$6:$9</definedName>
    <definedName name="_xlnm.Print_Area" localSheetId="2">'Выполнение работ'!$A$1:$Q$81</definedName>
    <definedName name="_xlnm.Print_Area" localSheetId="3">'Финансирование '!$A$1:$AR$107</definedName>
  </definedNames>
  <calcPr calcId="152511"/>
</workbook>
</file>

<file path=xl/calcChain.xml><?xml version="1.0" encoding="utf-8"?>
<calcChain xmlns="http://schemas.openxmlformats.org/spreadsheetml/2006/main">
  <c r="N48" i="13" l="1"/>
  <c r="E43" i="13" l="1"/>
  <c r="E42" i="13" s="1"/>
  <c r="F43" i="13"/>
  <c r="G43" i="13" s="1"/>
  <c r="E44" i="13"/>
  <c r="F44" i="13"/>
  <c r="G44" i="13" s="1"/>
  <c r="F42" i="13" l="1"/>
  <c r="G42" i="13" s="1"/>
  <c r="R12" i="14" l="1"/>
  <c r="O12" i="14"/>
  <c r="L12" i="14"/>
  <c r="I12" i="14"/>
  <c r="I11" i="14"/>
  <c r="F12" i="14"/>
  <c r="O32" i="13" l="1"/>
  <c r="O83" i="13" l="1"/>
  <c r="O12" i="13" s="1"/>
  <c r="W48" i="13" l="1"/>
  <c r="Z48" i="13"/>
  <c r="AC48" i="13"/>
  <c r="AF48" i="13"/>
  <c r="AI48" i="13"/>
  <c r="E13" i="13" l="1"/>
  <c r="F13" i="13"/>
  <c r="G13" i="13" s="1"/>
  <c r="E14" i="13"/>
  <c r="F14" i="13"/>
  <c r="G14" i="13"/>
  <c r="E15" i="13"/>
  <c r="F15" i="13"/>
  <c r="G15" i="13" s="1"/>
  <c r="O95" i="13"/>
  <c r="N96" i="13"/>
  <c r="AF96" i="13"/>
  <c r="AO96" i="13"/>
  <c r="K92" i="13"/>
  <c r="L92" i="13"/>
  <c r="M92" i="13" s="1"/>
  <c r="N92" i="13"/>
  <c r="O92" i="13"/>
  <c r="Q92" i="13"/>
  <c r="R92" i="13"/>
  <c r="S92" i="13"/>
  <c r="T92" i="13"/>
  <c r="U92" i="13"/>
  <c r="V92" i="13" s="1"/>
  <c r="W92" i="13"/>
  <c r="X92" i="13"/>
  <c r="Y92" i="13" s="1"/>
  <c r="Z92" i="13"/>
  <c r="AA92" i="13"/>
  <c r="AC92" i="13"/>
  <c r="AD92" i="13"/>
  <c r="AE92" i="13" s="1"/>
  <c r="AF92" i="13"/>
  <c r="AG92" i="13"/>
  <c r="AH92" i="13" s="1"/>
  <c r="AI92" i="13"/>
  <c r="AJ92" i="13"/>
  <c r="AK92" i="13" s="1"/>
  <c r="AL92" i="13"/>
  <c r="AM92" i="13"/>
  <c r="AO92" i="13"/>
  <c r="AP92" i="13"/>
  <c r="AQ92" i="13" s="1"/>
  <c r="K93" i="13"/>
  <c r="L93" i="13"/>
  <c r="L91" i="13" s="1"/>
  <c r="M91" i="13" s="1"/>
  <c r="N93" i="13"/>
  <c r="N91" i="13" s="1"/>
  <c r="O93" i="13"/>
  <c r="Q93" i="13"/>
  <c r="R93" i="13"/>
  <c r="S93" i="13" s="1"/>
  <c r="T93" i="13"/>
  <c r="U93" i="13"/>
  <c r="V93" i="13" s="1"/>
  <c r="W93" i="13"/>
  <c r="X93" i="13"/>
  <c r="Z93" i="13"/>
  <c r="AA93" i="13"/>
  <c r="AB93" i="13" s="1"/>
  <c r="AC93" i="13"/>
  <c r="AD93" i="13"/>
  <c r="AE93" i="13" s="1"/>
  <c r="AF93" i="13"/>
  <c r="AG93" i="13"/>
  <c r="AH93" i="13" s="1"/>
  <c r="AI93" i="13"/>
  <c r="AJ93" i="13"/>
  <c r="AK93" i="13"/>
  <c r="AL93" i="13"/>
  <c r="AM93" i="13"/>
  <c r="AN93" i="13" s="1"/>
  <c r="AO93" i="13"/>
  <c r="AP93" i="13"/>
  <c r="AQ93" i="13" s="1"/>
  <c r="I92" i="13"/>
  <c r="I93" i="13"/>
  <c r="H93" i="13"/>
  <c r="H92" i="13"/>
  <c r="H91" i="13" s="1"/>
  <c r="K89" i="13"/>
  <c r="L89" i="13"/>
  <c r="M89" i="13" s="1"/>
  <c r="N89" i="13"/>
  <c r="O89" i="13"/>
  <c r="P89" i="13" s="1"/>
  <c r="Q89" i="13"/>
  <c r="R89" i="13"/>
  <c r="S89" i="13" s="1"/>
  <c r="T89" i="13"/>
  <c r="U89" i="13"/>
  <c r="V89" i="13" s="1"/>
  <c r="W89" i="13"/>
  <c r="X89" i="13"/>
  <c r="Y89" i="13" s="1"/>
  <c r="Z89" i="13"/>
  <c r="AA89" i="13"/>
  <c r="AB89" i="13" s="1"/>
  <c r="AC89" i="13"/>
  <c r="AD89" i="13"/>
  <c r="AE89" i="13"/>
  <c r="AF89" i="13"/>
  <c r="AG89" i="13"/>
  <c r="AH89" i="13" s="1"/>
  <c r="AI89" i="13"/>
  <c r="AJ89" i="13"/>
  <c r="AK89" i="13" s="1"/>
  <c r="AL89" i="13"/>
  <c r="AM89" i="13"/>
  <c r="AN89" i="13" s="1"/>
  <c r="AO89" i="13"/>
  <c r="AP89" i="13"/>
  <c r="K90" i="13"/>
  <c r="L90" i="13"/>
  <c r="M90" i="13" s="1"/>
  <c r="N90" i="13"/>
  <c r="O90" i="13"/>
  <c r="Q90" i="13"/>
  <c r="R90" i="13"/>
  <c r="S90" i="13" s="1"/>
  <c r="T90" i="13"/>
  <c r="U90" i="13"/>
  <c r="V90" i="13" s="1"/>
  <c r="W90" i="13"/>
  <c r="X90" i="13"/>
  <c r="Y90" i="13" s="1"/>
  <c r="Z90" i="13"/>
  <c r="AA90" i="13"/>
  <c r="AB90" i="13" s="1"/>
  <c r="AC90" i="13"/>
  <c r="AD90" i="13"/>
  <c r="AE90" i="13" s="1"/>
  <c r="AF90" i="13"/>
  <c r="AG90" i="13"/>
  <c r="AH90" i="13" s="1"/>
  <c r="AI90" i="13"/>
  <c r="AJ90" i="13"/>
  <c r="AK90" i="13" s="1"/>
  <c r="AL90" i="13"/>
  <c r="AM90" i="13"/>
  <c r="AN90" i="13" s="1"/>
  <c r="AO90" i="13"/>
  <c r="AP90" i="13"/>
  <c r="AQ90" i="13" s="1"/>
  <c r="J93" i="13"/>
  <c r="I89" i="13"/>
  <c r="I90" i="13"/>
  <c r="J90" i="13" s="1"/>
  <c r="H90" i="13"/>
  <c r="H89" i="13"/>
  <c r="H88" i="13" s="1"/>
  <c r="K86" i="13"/>
  <c r="L86" i="13"/>
  <c r="M86" i="13" s="1"/>
  <c r="N86" i="13"/>
  <c r="O86" i="13"/>
  <c r="Q86" i="13"/>
  <c r="R86" i="13"/>
  <c r="T86" i="13"/>
  <c r="U86" i="13"/>
  <c r="V86" i="13" s="1"/>
  <c r="W86" i="13"/>
  <c r="X86" i="13"/>
  <c r="Y86" i="13" s="1"/>
  <c r="Z86" i="13"/>
  <c r="AA86" i="13"/>
  <c r="AC86" i="13"/>
  <c r="AD86" i="13"/>
  <c r="AE86" i="13" s="1"/>
  <c r="AF86" i="13"/>
  <c r="AG86" i="13"/>
  <c r="AH86" i="13" s="1"/>
  <c r="AI86" i="13"/>
  <c r="AJ86" i="13"/>
  <c r="AL86" i="13"/>
  <c r="AM86" i="13"/>
  <c r="AO86" i="13"/>
  <c r="AP86" i="13"/>
  <c r="AQ86" i="13" s="1"/>
  <c r="K87" i="13"/>
  <c r="L87" i="13"/>
  <c r="M87" i="13" s="1"/>
  <c r="N87" i="13"/>
  <c r="O87" i="13"/>
  <c r="P87" i="13" s="1"/>
  <c r="Q87" i="13"/>
  <c r="R87" i="13"/>
  <c r="S87" i="13" s="1"/>
  <c r="T87" i="13"/>
  <c r="U87" i="13"/>
  <c r="V87" i="13" s="1"/>
  <c r="W87" i="13"/>
  <c r="X87" i="13"/>
  <c r="Y87" i="13" s="1"/>
  <c r="Z87" i="13"/>
  <c r="AA87" i="13"/>
  <c r="AB87" i="13" s="1"/>
  <c r="AC87" i="13"/>
  <c r="AD87" i="13"/>
  <c r="AE87" i="13" s="1"/>
  <c r="AF87" i="13"/>
  <c r="AG87" i="13"/>
  <c r="AI87" i="13"/>
  <c r="AJ87" i="13"/>
  <c r="AK87" i="13" s="1"/>
  <c r="AL87" i="13"/>
  <c r="AM87" i="13"/>
  <c r="AN87" i="13" s="1"/>
  <c r="AO87" i="13"/>
  <c r="AP87" i="13"/>
  <c r="AQ87" i="13" s="1"/>
  <c r="I86" i="13"/>
  <c r="J86" i="13" s="1"/>
  <c r="I87" i="13"/>
  <c r="J87" i="13" s="1"/>
  <c r="H87" i="13"/>
  <c r="H86" i="13"/>
  <c r="O31" i="13"/>
  <c r="O82" i="13" s="1"/>
  <c r="P82" i="13" s="1"/>
  <c r="P11" i="13" s="1"/>
  <c r="N32" i="13"/>
  <c r="N83" i="13" s="1"/>
  <c r="N18" i="13" s="1"/>
  <c r="AF32" i="13"/>
  <c r="AO32" i="13"/>
  <c r="AO83" i="13" s="1"/>
  <c r="AL91" i="13" l="1"/>
  <c r="AP88" i="13"/>
  <c r="AQ88" i="13" s="1"/>
  <c r="X91" i="13"/>
  <c r="Y91" i="13" s="1"/>
  <c r="T88" i="13"/>
  <c r="T91" i="13"/>
  <c r="AJ85" i="13"/>
  <c r="AK85" i="13" s="1"/>
  <c r="F87" i="13"/>
  <c r="G87" i="13" s="1"/>
  <c r="I91" i="13"/>
  <c r="J91" i="13" s="1"/>
  <c r="AF91" i="13"/>
  <c r="AL85" i="13"/>
  <c r="Z85" i="13"/>
  <c r="AM85" i="13"/>
  <c r="AN85" i="13" s="1"/>
  <c r="AF88" i="13"/>
  <c r="K85" i="13"/>
  <c r="AP85" i="13"/>
  <c r="AQ85" i="13" s="1"/>
  <c r="P90" i="13"/>
  <c r="Y93" i="13"/>
  <c r="Q91" i="13"/>
  <c r="R85" i="13"/>
  <c r="S85" i="13" s="1"/>
  <c r="AI91" i="13"/>
  <c r="O91" i="13"/>
  <c r="P91" i="13" s="1"/>
  <c r="AA85" i="13"/>
  <c r="AB85" i="13" s="1"/>
  <c r="I88" i="13"/>
  <c r="J88" i="13" s="1"/>
  <c r="N85" i="13"/>
  <c r="AK86" i="13"/>
  <c r="AC91" i="13"/>
  <c r="I85" i="13"/>
  <c r="J85" i="13" s="1"/>
  <c r="AH87" i="13"/>
  <c r="S86" i="13"/>
  <c r="J92" i="13"/>
  <c r="AQ89" i="13"/>
  <c r="AG88" i="13"/>
  <c r="AH88" i="13" s="1"/>
  <c r="M93" i="13"/>
  <c r="AA91" i="13"/>
  <c r="AB91" i="13" s="1"/>
  <c r="K88" i="13"/>
  <c r="O85" i="13"/>
  <c r="P85" i="13" s="1"/>
  <c r="J89" i="13"/>
  <c r="AD88" i="13"/>
  <c r="AE88" i="13" s="1"/>
  <c r="AJ88" i="13"/>
  <c r="AK88" i="13" s="1"/>
  <c r="AJ91" i="13"/>
  <c r="AK91" i="13" s="1"/>
  <c r="AD85" i="13"/>
  <c r="AE85" i="13" s="1"/>
  <c r="U88" i="13"/>
  <c r="V88" i="13" s="1"/>
  <c r="T85" i="13"/>
  <c r="X85" i="13"/>
  <c r="Y85" i="13" s="1"/>
  <c r="AL88" i="13"/>
  <c r="Z91" i="13"/>
  <c r="W91" i="13"/>
  <c r="R88" i="13"/>
  <c r="S88" i="13" s="1"/>
  <c r="X88" i="13"/>
  <c r="Y88" i="13" s="1"/>
  <c r="P93" i="13"/>
  <c r="AO91" i="13"/>
  <c r="AI88" i="13"/>
  <c r="Q88" i="13"/>
  <c r="L88" i="13"/>
  <c r="M88" i="13" s="1"/>
  <c r="AM91" i="13"/>
  <c r="AN91" i="13" s="1"/>
  <c r="K91" i="13"/>
  <c r="O11" i="13"/>
  <c r="O10" i="13" s="1"/>
  <c r="O17" i="13"/>
  <c r="P17" i="13" s="1"/>
  <c r="Z88" i="13"/>
  <c r="AO88" i="13"/>
  <c r="AC88" i="13"/>
  <c r="W88" i="13"/>
  <c r="N88" i="13"/>
  <c r="Q85" i="13"/>
  <c r="W85" i="13"/>
  <c r="AC85" i="13"/>
  <c r="AF85" i="13"/>
  <c r="AF83" i="13"/>
  <c r="AI85" i="13"/>
  <c r="AO12" i="13"/>
  <c r="AO18" i="13"/>
  <c r="AO85" i="13"/>
  <c r="N12" i="13"/>
  <c r="P95" i="13"/>
  <c r="AP91" i="13"/>
  <c r="AQ91" i="13" s="1"/>
  <c r="AD91" i="13"/>
  <c r="AE91" i="13" s="1"/>
  <c r="R91" i="13"/>
  <c r="S91" i="13" s="1"/>
  <c r="AN92" i="13"/>
  <c r="AB92" i="13"/>
  <c r="P92" i="13"/>
  <c r="AG91" i="13"/>
  <c r="AH91" i="13" s="1"/>
  <c r="U91" i="13"/>
  <c r="V91" i="13" s="1"/>
  <c r="AM88" i="13"/>
  <c r="AN88" i="13" s="1"/>
  <c r="AA88" i="13"/>
  <c r="AB88" i="13" s="1"/>
  <c r="O88" i="13"/>
  <c r="P88" i="13" s="1"/>
  <c r="AN86" i="13"/>
  <c r="AB86" i="13"/>
  <c r="P86" i="13"/>
  <c r="AG85" i="13"/>
  <c r="AH85" i="13" s="1"/>
  <c r="U85" i="13"/>
  <c r="V85" i="13" s="1"/>
  <c r="L85" i="13"/>
  <c r="M85" i="13" s="1"/>
  <c r="H85" i="13"/>
  <c r="P31" i="13"/>
  <c r="K46" i="13"/>
  <c r="L46" i="13"/>
  <c r="N46" i="13"/>
  <c r="P46" i="13"/>
  <c r="Q46" i="13"/>
  <c r="R46" i="13"/>
  <c r="T46" i="13"/>
  <c r="T45" i="13" s="1"/>
  <c r="U46" i="13"/>
  <c r="V46" i="13" s="1"/>
  <c r="W46" i="13"/>
  <c r="X46" i="13"/>
  <c r="Y46" i="13" s="1"/>
  <c r="Z46" i="13"/>
  <c r="AA46" i="13"/>
  <c r="AC46" i="13"/>
  <c r="AD46" i="13"/>
  <c r="AE46" i="13" s="1"/>
  <c r="AF46" i="13"/>
  <c r="AF45" i="13" s="1"/>
  <c r="AG46" i="13"/>
  <c r="AH46" i="13" s="1"/>
  <c r="AI46" i="13"/>
  <c r="AJ46" i="13"/>
  <c r="AK46" i="13" s="1"/>
  <c r="AL46" i="13"/>
  <c r="AM46" i="13"/>
  <c r="AO46" i="13"/>
  <c r="AP46" i="13"/>
  <c r="AQ46" i="13" s="1"/>
  <c r="K47" i="13"/>
  <c r="L47" i="13"/>
  <c r="M47" i="13" s="1"/>
  <c r="P47" i="13"/>
  <c r="R47" i="13"/>
  <c r="U47" i="13"/>
  <c r="V47" i="13" s="1"/>
  <c r="X47" i="13"/>
  <c r="Y47" i="13" s="1"/>
  <c r="AA47" i="13"/>
  <c r="AB47" i="13" s="1"/>
  <c r="AD47" i="13"/>
  <c r="AG47" i="13"/>
  <c r="AH47" i="13" s="1"/>
  <c r="AJ47" i="13"/>
  <c r="AK47" i="13" s="1"/>
  <c r="AM47" i="13"/>
  <c r="AP47" i="13"/>
  <c r="I39" i="13"/>
  <c r="K39" i="13"/>
  <c r="L39" i="13"/>
  <c r="M39" i="13" s="1"/>
  <c r="N39" i="13"/>
  <c r="O39" i="13"/>
  <c r="P39" i="13" s="1"/>
  <c r="Q39" i="13"/>
  <c r="R39" i="13"/>
  <c r="S39" i="13" s="1"/>
  <c r="T39" i="13"/>
  <c r="U39" i="13"/>
  <c r="V39" i="13" s="1"/>
  <c r="W39" i="13"/>
  <c r="X39" i="13"/>
  <c r="Y39" i="13" s="1"/>
  <c r="Z39" i="13"/>
  <c r="AA39" i="13"/>
  <c r="AB39" i="13" s="1"/>
  <c r="AC39" i="13"/>
  <c r="AD39" i="13"/>
  <c r="AE39" i="13" s="1"/>
  <c r="AF39" i="13"/>
  <c r="AG39" i="13"/>
  <c r="AH39" i="13" s="1"/>
  <c r="AI39" i="13"/>
  <c r="AJ39" i="13"/>
  <c r="AK39" i="13" s="1"/>
  <c r="AL39" i="13"/>
  <c r="AM39" i="13"/>
  <c r="AN39" i="13" s="1"/>
  <c r="AO39" i="13"/>
  <c r="AP39" i="13"/>
  <c r="AQ39" i="13" s="1"/>
  <c r="M40" i="13"/>
  <c r="P40" i="13"/>
  <c r="S40" i="13"/>
  <c r="V40" i="13"/>
  <c r="Y40" i="13"/>
  <c r="AB40" i="13"/>
  <c r="AE40" i="13"/>
  <c r="AH40" i="13"/>
  <c r="AK40" i="13"/>
  <c r="AN40" i="13"/>
  <c r="AQ40" i="13"/>
  <c r="M41" i="13"/>
  <c r="P41" i="13"/>
  <c r="S41" i="13"/>
  <c r="V41" i="13"/>
  <c r="Y41" i="13"/>
  <c r="AB41" i="13"/>
  <c r="AE41" i="13"/>
  <c r="AH41" i="13"/>
  <c r="AK41" i="13"/>
  <c r="AN41" i="13"/>
  <c r="AQ41" i="13"/>
  <c r="J40" i="13"/>
  <c r="J41" i="13"/>
  <c r="K36" i="13"/>
  <c r="L36" i="13"/>
  <c r="M36" i="13" s="1"/>
  <c r="N36" i="13"/>
  <c r="P36" i="13"/>
  <c r="Q36" i="13"/>
  <c r="R36" i="13"/>
  <c r="S36" i="13" s="1"/>
  <c r="T36" i="13"/>
  <c r="U36" i="13"/>
  <c r="V36" i="13" s="1"/>
  <c r="W36" i="13"/>
  <c r="X36" i="13"/>
  <c r="Y36" i="13" s="1"/>
  <c r="Z36" i="13"/>
  <c r="AA36" i="13"/>
  <c r="AB36" i="13" s="1"/>
  <c r="AC36" i="13"/>
  <c r="AD36" i="13"/>
  <c r="AE36" i="13" s="1"/>
  <c r="AF36" i="13"/>
  <c r="AG36" i="13"/>
  <c r="AH36" i="13" s="1"/>
  <c r="AI36" i="13"/>
  <c r="AJ36" i="13"/>
  <c r="AK36" i="13" s="1"/>
  <c r="AL36" i="13"/>
  <c r="AM36" i="13"/>
  <c r="AN36" i="13" s="1"/>
  <c r="AO36" i="13"/>
  <c r="AP36" i="13"/>
  <c r="AQ36" i="13" s="1"/>
  <c r="M37" i="13"/>
  <c r="P37" i="13"/>
  <c r="S37" i="13"/>
  <c r="V37" i="13"/>
  <c r="Y37" i="13"/>
  <c r="AB37" i="13"/>
  <c r="AE37" i="13"/>
  <c r="AH37" i="13"/>
  <c r="AK37" i="13"/>
  <c r="AN37" i="13"/>
  <c r="AQ37" i="13"/>
  <c r="M38" i="13"/>
  <c r="P38" i="13"/>
  <c r="S38" i="13"/>
  <c r="V38" i="13"/>
  <c r="Y38" i="13"/>
  <c r="AB38" i="13"/>
  <c r="AE38" i="13"/>
  <c r="AH38" i="13"/>
  <c r="AK38" i="13"/>
  <c r="AN38" i="13"/>
  <c r="AQ38" i="13"/>
  <c r="H36" i="13"/>
  <c r="J37" i="13"/>
  <c r="J38" i="13"/>
  <c r="K33" i="13"/>
  <c r="L33" i="13"/>
  <c r="M33" i="13" s="1"/>
  <c r="N33" i="13"/>
  <c r="O33" i="13"/>
  <c r="P33" i="13" s="1"/>
  <c r="Q33" i="13"/>
  <c r="R33" i="13"/>
  <c r="S33" i="13" s="1"/>
  <c r="T33" i="13"/>
  <c r="U33" i="13"/>
  <c r="V33" i="13" s="1"/>
  <c r="W33" i="13"/>
  <c r="X33" i="13"/>
  <c r="Y33" i="13" s="1"/>
  <c r="Z33" i="13"/>
  <c r="AA33" i="13"/>
  <c r="AB33" i="13" s="1"/>
  <c r="AC33" i="13"/>
  <c r="AD33" i="13"/>
  <c r="AE33" i="13" s="1"/>
  <c r="AF33" i="13"/>
  <c r="AG33" i="13"/>
  <c r="AH33" i="13" s="1"/>
  <c r="AI33" i="13"/>
  <c r="AJ33" i="13"/>
  <c r="AK33" i="13" s="1"/>
  <c r="AL33" i="13"/>
  <c r="AM33" i="13"/>
  <c r="AN33" i="13" s="1"/>
  <c r="AO33" i="13"/>
  <c r="AP33" i="13"/>
  <c r="AQ33" i="13" s="1"/>
  <c r="M34" i="13"/>
  <c r="P34" i="13"/>
  <c r="S34" i="13"/>
  <c r="V34" i="13"/>
  <c r="Y34" i="13"/>
  <c r="AB34" i="13"/>
  <c r="AE34" i="13"/>
  <c r="AH34" i="13"/>
  <c r="AK34" i="13"/>
  <c r="AN34" i="13"/>
  <c r="AQ34" i="13"/>
  <c r="M35" i="13"/>
  <c r="P35" i="13"/>
  <c r="S35" i="13"/>
  <c r="V35" i="13"/>
  <c r="Y35" i="13"/>
  <c r="AB35" i="13"/>
  <c r="AE35" i="13"/>
  <c r="AH35" i="13"/>
  <c r="AK35" i="13"/>
  <c r="AN35" i="13"/>
  <c r="AQ35" i="13"/>
  <c r="J34" i="13"/>
  <c r="J35" i="13"/>
  <c r="I36" i="13"/>
  <c r="J36" i="13" s="1"/>
  <c r="E38" i="13"/>
  <c r="E3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I28" i="13"/>
  <c r="J28" i="13"/>
  <c r="K28" i="13"/>
  <c r="L28" i="13"/>
  <c r="M28" i="13"/>
  <c r="N28" i="13"/>
  <c r="O28" i="13"/>
  <c r="P28" i="13"/>
  <c r="P26" i="13" s="1"/>
  <c r="Q28" i="13"/>
  <c r="R28" i="13"/>
  <c r="S28" i="13"/>
  <c r="T28" i="13"/>
  <c r="U28" i="13"/>
  <c r="V28" i="13"/>
  <c r="W28" i="13"/>
  <c r="X28" i="13"/>
  <c r="X26" i="13" s="1"/>
  <c r="Y28" i="13"/>
  <c r="Z28" i="13"/>
  <c r="AA28" i="13"/>
  <c r="AB28" i="13"/>
  <c r="AC28" i="13"/>
  <c r="AD28" i="13"/>
  <c r="AE28" i="13"/>
  <c r="AF28" i="13"/>
  <c r="AF26" i="13" s="1"/>
  <c r="AG28" i="13"/>
  <c r="AH28" i="13"/>
  <c r="AI28" i="13"/>
  <c r="AJ28" i="13"/>
  <c r="AK28" i="13"/>
  <c r="AL28" i="13"/>
  <c r="AM28" i="13"/>
  <c r="AN28" i="13"/>
  <c r="AN26" i="13" s="1"/>
  <c r="AO28" i="13"/>
  <c r="AP28" i="13"/>
  <c r="AQ28" i="13"/>
  <c r="H28" i="13"/>
  <c r="H27" i="13"/>
  <c r="H46" i="13"/>
  <c r="H95" i="13" s="1"/>
  <c r="AD26" i="13" l="1"/>
  <c r="AG26" i="13"/>
  <c r="Q26" i="13"/>
  <c r="H26" i="13"/>
  <c r="N26" i="13"/>
  <c r="AK26" i="13"/>
  <c r="AC26" i="13"/>
  <c r="AP26" i="13"/>
  <c r="AH26" i="13"/>
  <c r="Z26" i="13"/>
  <c r="R26" i="13"/>
  <c r="J26" i="13"/>
  <c r="L45" i="13"/>
  <c r="M45" i="13" s="1"/>
  <c r="AO26" i="13"/>
  <c r="Y26" i="13"/>
  <c r="I26" i="13"/>
  <c r="M46" i="13"/>
  <c r="AL26" i="13"/>
  <c r="V26" i="13"/>
  <c r="U26" i="13"/>
  <c r="M26" i="13"/>
  <c r="AQ26" i="13"/>
  <c r="AI26" i="13"/>
  <c r="AA26" i="13"/>
  <c r="S26" i="13"/>
  <c r="K26" i="13"/>
  <c r="AM32" i="13"/>
  <c r="AM96" i="13"/>
  <c r="AN96" i="13" s="1"/>
  <c r="AP45" i="13"/>
  <c r="AQ45" i="13" s="1"/>
  <c r="AP31" i="13"/>
  <c r="AP95" i="13"/>
  <c r="U32" i="13"/>
  <c r="U96" i="13"/>
  <c r="V96" i="13" s="1"/>
  <c r="AO45" i="13"/>
  <c r="AO95" i="13"/>
  <c r="AO94" i="13" s="1"/>
  <c r="AO31" i="13"/>
  <c r="AF31" i="13"/>
  <c r="AF95" i="13"/>
  <c r="AF94" i="13" s="1"/>
  <c r="W45" i="13"/>
  <c r="W31" i="13"/>
  <c r="W82" i="13" s="1"/>
  <c r="W95" i="13"/>
  <c r="N45" i="13"/>
  <c r="N95" i="13"/>
  <c r="N94" i="13" s="1"/>
  <c r="N31" i="13"/>
  <c r="Z45" i="13"/>
  <c r="Z95" i="13"/>
  <c r="Z31" i="13"/>
  <c r="Z82" i="13" s="1"/>
  <c r="X95" i="13"/>
  <c r="X31" i="13"/>
  <c r="AG96" i="13"/>
  <c r="AH96" i="13" s="1"/>
  <c r="AG32" i="13"/>
  <c r="S47" i="13"/>
  <c r="R96" i="13"/>
  <c r="S96" i="13" s="1"/>
  <c r="R32" i="13"/>
  <c r="AN46" i="13"/>
  <c r="AM95" i="13"/>
  <c r="AM31" i="13"/>
  <c r="K96" i="13"/>
  <c r="K32" i="13"/>
  <c r="K83" i="13" s="1"/>
  <c r="R45" i="13"/>
  <c r="S45" i="13" s="1"/>
  <c r="R31" i="13"/>
  <c r="R95" i="13"/>
  <c r="AJ32" i="13"/>
  <c r="AJ96" i="13"/>
  <c r="AK96" i="13" s="1"/>
  <c r="T26" i="13"/>
  <c r="L26" i="13"/>
  <c r="AM26" i="13"/>
  <c r="AE26" i="13"/>
  <c r="W26" i="13"/>
  <c r="O26" i="13"/>
  <c r="AE47" i="13"/>
  <c r="AD32" i="13"/>
  <c r="AD96" i="13"/>
  <c r="AE96" i="13" s="1"/>
  <c r="AL31" i="13"/>
  <c r="AL82" i="13" s="1"/>
  <c r="AL95" i="13"/>
  <c r="AD45" i="13"/>
  <c r="AE45" i="13" s="1"/>
  <c r="AD31" i="13"/>
  <c r="AD95" i="13"/>
  <c r="U45" i="13"/>
  <c r="V45" i="13" s="1"/>
  <c r="U31" i="13"/>
  <c r="U95" i="13"/>
  <c r="L31" i="13"/>
  <c r="L95" i="13"/>
  <c r="AI95" i="13"/>
  <c r="AI31" i="13"/>
  <c r="AI82" i="13" s="1"/>
  <c r="Q45" i="13"/>
  <c r="Q31" i="13"/>
  <c r="Q82" i="13" s="1"/>
  <c r="Q95" i="13"/>
  <c r="AG45" i="13"/>
  <c r="AH45" i="13" s="1"/>
  <c r="AG31" i="13"/>
  <c r="AG95" i="13"/>
  <c r="AB26" i="13"/>
  <c r="AQ47" i="13"/>
  <c r="AP96" i="13"/>
  <c r="AQ96" i="13" s="1"/>
  <c r="AP32" i="13"/>
  <c r="AC95" i="13"/>
  <c r="AC31" i="13"/>
  <c r="AC82" i="13" s="1"/>
  <c r="T95" i="13"/>
  <c r="T31" i="13"/>
  <c r="T82" i="13" s="1"/>
  <c r="K45" i="13"/>
  <c r="K31" i="13"/>
  <c r="K95" i="13"/>
  <c r="X32" i="13"/>
  <c r="X96" i="13"/>
  <c r="Y96" i="13" s="1"/>
  <c r="X45" i="13"/>
  <c r="Y45" i="13" s="1"/>
  <c r="AJ26" i="13"/>
  <c r="AN47" i="13"/>
  <c r="AA32" i="13"/>
  <c r="AA96" i="13"/>
  <c r="AB96" i="13" s="1"/>
  <c r="L96" i="13"/>
  <c r="M96" i="13" s="1"/>
  <c r="L32" i="13"/>
  <c r="AJ95" i="13"/>
  <c r="AJ31" i="13"/>
  <c r="AB46" i="13"/>
  <c r="AA95" i="13"/>
  <c r="AA31" i="13"/>
  <c r="S46" i="13"/>
  <c r="AJ45" i="13"/>
  <c r="AK45" i="13" s="1"/>
  <c r="O96" i="13"/>
  <c r="AL32" i="13"/>
  <c r="AL96" i="13"/>
  <c r="AL45" i="13"/>
  <c r="AI32" i="13"/>
  <c r="AI96" i="13"/>
  <c r="AI94" i="13" s="1"/>
  <c r="AI45" i="13"/>
  <c r="AC45" i="13"/>
  <c r="AC32" i="13"/>
  <c r="AC96" i="13"/>
  <c r="Z32" i="13"/>
  <c r="Z96" i="13"/>
  <c r="W32" i="13"/>
  <c r="W96" i="13"/>
  <c r="T96" i="13"/>
  <c r="T94" i="13" s="1"/>
  <c r="T32" i="13"/>
  <c r="Q32" i="13"/>
  <c r="Q96" i="13"/>
  <c r="AF18" i="13"/>
  <c r="AF12" i="13"/>
  <c r="E36" i="13"/>
  <c r="AM45" i="13"/>
  <c r="AN45" i="13" s="1"/>
  <c r="AA45" i="13"/>
  <c r="AB45" i="13" s="1"/>
  <c r="O45" i="13"/>
  <c r="P45" i="13" s="1"/>
  <c r="W94" i="13" l="1"/>
  <c r="Z94" i="13"/>
  <c r="AL94" i="13"/>
  <c r="AH32" i="13"/>
  <c r="AG83" i="13"/>
  <c r="Y32" i="13"/>
  <c r="X83" i="13"/>
  <c r="K94" i="13"/>
  <c r="AE95" i="13"/>
  <c r="AD94" i="13"/>
  <c r="AE94" i="13" s="1"/>
  <c r="AM30" i="13"/>
  <c r="AN30" i="13" s="1"/>
  <c r="AM82" i="13"/>
  <c r="AN31" i="13"/>
  <c r="Y31" i="13"/>
  <c r="X30" i="13"/>
  <c r="Y30" i="13" s="1"/>
  <c r="X82" i="13"/>
  <c r="K30" i="13"/>
  <c r="K81" i="13" s="1"/>
  <c r="K82" i="13"/>
  <c r="AD30" i="13"/>
  <c r="AE30" i="13" s="1"/>
  <c r="AD82" i="13"/>
  <c r="AE31" i="13"/>
  <c r="AM94" i="13"/>
  <c r="AN94" i="13" s="1"/>
  <c r="AN95" i="13"/>
  <c r="X94" i="13"/>
  <c r="Y94" i="13" s="1"/>
  <c r="Y95" i="13"/>
  <c r="W17" i="13"/>
  <c r="W11" i="13"/>
  <c r="V32" i="13"/>
  <c r="U83" i="13"/>
  <c r="AI11" i="13"/>
  <c r="AI17" i="13"/>
  <c r="AB31" i="13"/>
  <c r="AA82" i="13"/>
  <c r="AA30" i="13"/>
  <c r="AB30" i="13" s="1"/>
  <c r="AB32" i="13"/>
  <c r="AA83" i="13"/>
  <c r="S95" i="13"/>
  <c r="R94" i="13"/>
  <c r="S94" i="13" s="1"/>
  <c r="Z11" i="13"/>
  <c r="Z17" i="13"/>
  <c r="AP94" i="13"/>
  <c r="AQ94" i="13" s="1"/>
  <c r="AQ95" i="13"/>
  <c r="AJ94" i="13"/>
  <c r="AK94" i="13" s="1"/>
  <c r="AK95" i="13"/>
  <c r="AQ32" i="13"/>
  <c r="AP83" i="13"/>
  <c r="AA94" i="13"/>
  <c r="AB94" i="13" s="1"/>
  <c r="AB95" i="13"/>
  <c r="T17" i="13"/>
  <c r="T11" i="13"/>
  <c r="AH95" i="13"/>
  <c r="AG94" i="13"/>
  <c r="AH94" i="13" s="1"/>
  <c r="L94" i="13"/>
  <c r="M94" i="13" s="1"/>
  <c r="M95" i="13"/>
  <c r="R30" i="13"/>
  <c r="S30" i="13" s="1"/>
  <c r="S31" i="13"/>
  <c r="R82" i="13"/>
  <c r="S32" i="13"/>
  <c r="R83" i="13"/>
  <c r="AP30" i="13"/>
  <c r="AQ30" i="13" s="1"/>
  <c r="AQ31" i="13"/>
  <c r="AP82" i="13"/>
  <c r="U30" i="13"/>
  <c r="V30" i="13" s="1"/>
  <c r="U82" i="13"/>
  <c r="V31" i="13"/>
  <c r="AN32" i="13"/>
  <c r="AM83" i="13"/>
  <c r="Q11" i="13"/>
  <c r="Q17" i="13"/>
  <c r="AG30" i="13"/>
  <c r="AH30" i="13" s="1"/>
  <c r="AG82" i="13"/>
  <c r="AH31" i="13"/>
  <c r="L82" i="13"/>
  <c r="L30" i="13"/>
  <c r="M30" i="13" s="1"/>
  <c r="M31" i="13"/>
  <c r="AL11" i="13"/>
  <c r="AL17" i="13"/>
  <c r="AF82" i="13"/>
  <c r="AF30" i="13"/>
  <c r="AF81" i="13" s="1"/>
  <c r="AE32" i="13"/>
  <c r="AD83" i="13"/>
  <c r="M32" i="13"/>
  <c r="L83" i="13"/>
  <c r="AK32" i="13"/>
  <c r="AJ83" i="13"/>
  <c r="Q94" i="13"/>
  <c r="AC94" i="13"/>
  <c r="AJ30" i="13"/>
  <c r="AK30" i="13" s="1"/>
  <c r="AK31" i="13"/>
  <c r="AJ82" i="13"/>
  <c r="AC17" i="13"/>
  <c r="AC11" i="13"/>
  <c r="V95" i="13"/>
  <c r="U94" i="13"/>
  <c r="V94" i="13" s="1"/>
  <c r="K12" i="13"/>
  <c r="K18" i="13"/>
  <c r="N82" i="13"/>
  <c r="N30" i="13"/>
  <c r="N81" i="13" s="1"/>
  <c r="AO82" i="13"/>
  <c r="AO30" i="13"/>
  <c r="AO81" i="13" s="1"/>
  <c r="P96" i="13"/>
  <c r="O94" i="13"/>
  <c r="P94" i="13" s="1"/>
  <c r="P32" i="13"/>
  <c r="O30" i="13"/>
  <c r="AL83" i="13"/>
  <c r="AL30" i="13"/>
  <c r="AL81" i="13" s="1"/>
  <c r="AI83" i="13"/>
  <c r="AI30" i="13"/>
  <c r="AI81" i="13" s="1"/>
  <c r="AC83" i="13"/>
  <c r="AC30" i="13"/>
  <c r="AC81" i="13" s="1"/>
  <c r="Z83" i="13"/>
  <c r="Z30" i="13"/>
  <c r="Z81" i="13" s="1"/>
  <c r="W83" i="13"/>
  <c r="W30" i="13"/>
  <c r="W81" i="13" s="1"/>
  <c r="T30" i="13"/>
  <c r="T81" i="13" s="1"/>
  <c r="T83" i="13"/>
  <c r="Q83" i="13"/>
  <c r="Q30" i="13"/>
  <c r="Q81" i="13" s="1"/>
  <c r="E46" i="13"/>
  <c r="I46" i="13"/>
  <c r="H47" i="13"/>
  <c r="I47" i="13"/>
  <c r="K48" i="13"/>
  <c r="L48" i="13"/>
  <c r="M48" i="13" s="1"/>
  <c r="O48" i="13"/>
  <c r="P48" i="13" s="1"/>
  <c r="Q48" i="13"/>
  <c r="R48" i="13"/>
  <c r="S48" i="13" s="1"/>
  <c r="T48" i="13"/>
  <c r="U48" i="13"/>
  <c r="V48" i="13" s="1"/>
  <c r="X48" i="13"/>
  <c r="Y48" i="13" s="1"/>
  <c r="AA48" i="13"/>
  <c r="AB48" i="13" s="1"/>
  <c r="AD48" i="13"/>
  <c r="AE48" i="13" s="1"/>
  <c r="AG48" i="13"/>
  <c r="AH48" i="13" s="1"/>
  <c r="AJ48" i="13"/>
  <c r="AK48" i="13" s="1"/>
  <c r="AL48" i="13"/>
  <c r="AM48" i="13"/>
  <c r="AN48" i="13" s="1"/>
  <c r="AO48" i="13"/>
  <c r="AP48" i="13"/>
  <c r="AQ48" i="13" s="1"/>
  <c r="M49" i="13"/>
  <c r="P49" i="13"/>
  <c r="S49" i="13"/>
  <c r="V49" i="13"/>
  <c r="Y49" i="13"/>
  <c r="AB49" i="13"/>
  <c r="AE49" i="13"/>
  <c r="AH49" i="13"/>
  <c r="AK49" i="13"/>
  <c r="AN49" i="13"/>
  <c r="AQ49" i="13"/>
  <c r="M50" i="13"/>
  <c r="P50" i="13"/>
  <c r="S50" i="13"/>
  <c r="V50" i="13"/>
  <c r="Y50" i="13"/>
  <c r="AB50" i="13"/>
  <c r="AE50" i="13"/>
  <c r="AH50" i="13"/>
  <c r="AK50" i="13"/>
  <c r="AN50" i="13"/>
  <c r="AQ50" i="13"/>
  <c r="J49" i="13"/>
  <c r="J50" i="13"/>
  <c r="I48" i="13"/>
  <c r="J48" i="13" s="1"/>
  <c r="H48" i="13"/>
  <c r="F49" i="13"/>
  <c r="G49" i="13" s="1"/>
  <c r="F50" i="13"/>
  <c r="E49" i="13"/>
  <c r="E50" i="13"/>
  <c r="K51" i="13"/>
  <c r="L51" i="13"/>
  <c r="M51" i="13" s="1"/>
  <c r="O51" i="13"/>
  <c r="P51" i="13" s="1"/>
  <c r="Q51" i="13"/>
  <c r="R51" i="13"/>
  <c r="S51" i="13" s="1"/>
  <c r="T51" i="13"/>
  <c r="U51" i="13"/>
  <c r="V51" i="13" s="1"/>
  <c r="W51" i="13"/>
  <c r="X51" i="13"/>
  <c r="Y51" i="13" s="1"/>
  <c r="Z51" i="13"/>
  <c r="AA51" i="13"/>
  <c r="AB51" i="13" s="1"/>
  <c r="AC51" i="13"/>
  <c r="AD51" i="13"/>
  <c r="AE51" i="13" s="1"/>
  <c r="AF51" i="13"/>
  <c r="AG51" i="13"/>
  <c r="AH51" i="13" s="1"/>
  <c r="AI51" i="13"/>
  <c r="AJ51" i="13"/>
  <c r="AK51" i="13" s="1"/>
  <c r="AL51" i="13"/>
  <c r="AM51" i="13"/>
  <c r="AN51" i="13" s="1"/>
  <c r="AO51" i="13"/>
  <c r="AP51" i="13"/>
  <c r="AQ51" i="13" s="1"/>
  <c r="M52" i="13"/>
  <c r="P52" i="13"/>
  <c r="S52" i="13"/>
  <c r="V52" i="13"/>
  <c r="Y52" i="13"/>
  <c r="AB52" i="13"/>
  <c r="AE52" i="13"/>
  <c r="AH52" i="13"/>
  <c r="AK52" i="13"/>
  <c r="AN52" i="13"/>
  <c r="AQ52" i="13"/>
  <c r="M53" i="13"/>
  <c r="P53" i="13"/>
  <c r="S53" i="13"/>
  <c r="V53" i="13"/>
  <c r="Y53" i="13"/>
  <c r="AB53" i="13"/>
  <c r="AE53" i="13"/>
  <c r="AH53" i="13"/>
  <c r="AK53" i="13"/>
  <c r="AN53" i="13"/>
  <c r="AQ53" i="13"/>
  <c r="J52" i="13"/>
  <c r="I51" i="13"/>
  <c r="H51" i="13"/>
  <c r="J53" i="13"/>
  <c r="F80" i="13"/>
  <c r="G80" i="13" s="1"/>
  <c r="E80" i="13"/>
  <c r="F79" i="13"/>
  <c r="G79" i="13" s="1"/>
  <c r="E79" i="13"/>
  <c r="F77" i="13"/>
  <c r="G77" i="13" s="1"/>
  <c r="E77" i="13"/>
  <c r="F76" i="13"/>
  <c r="E76" i="13"/>
  <c r="F62" i="13"/>
  <c r="G62" i="13" s="1"/>
  <c r="E62" i="13"/>
  <c r="F61" i="13"/>
  <c r="G61" i="13" s="1"/>
  <c r="E61" i="13"/>
  <c r="F59" i="13"/>
  <c r="G59" i="13" s="1"/>
  <c r="E59" i="13"/>
  <c r="F58" i="13"/>
  <c r="G58" i="13" s="1"/>
  <c r="E58" i="13"/>
  <c r="F56" i="13"/>
  <c r="G56" i="13" s="1"/>
  <c r="E56" i="13"/>
  <c r="F55" i="13"/>
  <c r="G55" i="13" s="1"/>
  <c r="E55" i="13"/>
  <c r="F68" i="13"/>
  <c r="G68" i="13" s="1"/>
  <c r="E68" i="13"/>
  <c r="F67" i="13"/>
  <c r="G67" i="13" s="1"/>
  <c r="E67" i="13"/>
  <c r="F65" i="13"/>
  <c r="G65" i="13" s="1"/>
  <c r="E65" i="13"/>
  <c r="F64" i="13"/>
  <c r="G64" i="13" s="1"/>
  <c r="E64" i="13"/>
  <c r="F74" i="13"/>
  <c r="G74" i="13" s="1"/>
  <c r="E74" i="13"/>
  <c r="F73" i="13"/>
  <c r="G73" i="13" s="1"/>
  <c r="E73" i="13"/>
  <c r="F71" i="13"/>
  <c r="G71" i="13" s="1"/>
  <c r="E71" i="13"/>
  <c r="F70" i="13"/>
  <c r="E70" i="13"/>
  <c r="E24" i="13"/>
  <c r="F24" i="13"/>
  <c r="E25" i="13"/>
  <c r="F25" i="13"/>
  <c r="F21" i="13"/>
  <c r="F22" i="13"/>
  <c r="E22" i="13"/>
  <c r="E21" i="13"/>
  <c r="F51" i="13" l="1"/>
  <c r="J51" i="13"/>
  <c r="P30" i="13"/>
  <c r="E20" i="13"/>
  <c r="N17" i="13"/>
  <c r="N16" i="13" s="1"/>
  <c r="N11" i="13"/>
  <c r="N10" i="13" s="1"/>
  <c r="S83" i="13"/>
  <c r="S12" i="13" s="1"/>
  <c r="R12" i="13"/>
  <c r="R18" i="13"/>
  <c r="S18" i="13" s="1"/>
  <c r="I31" i="13"/>
  <c r="I95" i="13"/>
  <c r="J46" i="13"/>
  <c r="I45" i="13"/>
  <c r="J45" i="13" s="1"/>
  <c r="AE83" i="13"/>
  <c r="AE12" i="13" s="1"/>
  <c r="AD12" i="13"/>
  <c r="AD18" i="13"/>
  <c r="AE18" i="13" s="1"/>
  <c r="L81" i="13"/>
  <c r="M81" i="13" s="1"/>
  <c r="M10" i="13" s="1"/>
  <c r="M82" i="13"/>
  <c r="M11" i="13" s="1"/>
  <c r="L11" i="13"/>
  <c r="L17" i="13"/>
  <c r="K11" i="13"/>
  <c r="K10" i="13" s="1"/>
  <c r="K17" i="13"/>
  <c r="K16" i="13" s="1"/>
  <c r="F75" i="13"/>
  <c r="G75" i="13" s="1"/>
  <c r="G76" i="13"/>
  <c r="R81" i="13"/>
  <c r="S81" i="13" s="1"/>
  <c r="S10" i="13" s="1"/>
  <c r="R11" i="13"/>
  <c r="R17" i="13"/>
  <c r="S82" i="13"/>
  <c r="S11" i="13" s="1"/>
  <c r="AB82" i="13"/>
  <c r="AB11" i="13" s="1"/>
  <c r="AA11" i="13"/>
  <c r="AA17" i="13"/>
  <c r="AA81" i="13"/>
  <c r="AB81" i="13" s="1"/>
  <c r="AB10" i="13" s="1"/>
  <c r="AG81" i="13"/>
  <c r="AH81" i="13" s="1"/>
  <c r="AH10" i="13" s="1"/>
  <c r="AG11" i="13"/>
  <c r="AG17" i="13"/>
  <c r="AH82" i="13"/>
  <c r="AH11" i="13" s="1"/>
  <c r="U81" i="13"/>
  <c r="V81" i="13" s="1"/>
  <c r="V10" i="13" s="1"/>
  <c r="U11" i="13"/>
  <c r="V82" i="13"/>
  <c r="V11" i="13" s="1"/>
  <c r="U17" i="13"/>
  <c r="Y82" i="13"/>
  <c r="Y11" i="13" s="1"/>
  <c r="X17" i="13"/>
  <c r="X81" i="13"/>
  <c r="Y81" i="13" s="1"/>
  <c r="Y10" i="13" s="1"/>
  <c r="X11" i="13"/>
  <c r="AF17" i="13"/>
  <c r="AF16" i="13" s="1"/>
  <c r="AF11" i="13"/>
  <c r="AF10" i="13" s="1"/>
  <c r="X12" i="13"/>
  <c r="X18" i="13"/>
  <c r="Y18" i="13" s="1"/>
  <c r="Y83" i="13"/>
  <c r="Y12" i="13" s="1"/>
  <c r="H32" i="13"/>
  <c r="H96" i="13"/>
  <c r="H94" i="13" s="1"/>
  <c r="H45" i="13"/>
  <c r="AM18" i="13"/>
  <c r="AN18" i="13" s="1"/>
  <c r="AM12" i="13"/>
  <c r="AN83" i="13"/>
  <c r="AN12" i="13" s="1"/>
  <c r="AJ18" i="13"/>
  <c r="AK18" i="13" s="1"/>
  <c r="AJ12" i="13"/>
  <c r="AK83" i="13"/>
  <c r="AK12" i="13" s="1"/>
  <c r="AP81" i="13"/>
  <c r="AQ81" i="13" s="1"/>
  <c r="AQ10" i="13" s="1"/>
  <c r="AP11" i="13"/>
  <c r="AP17" i="13"/>
  <c r="AQ82" i="13"/>
  <c r="AQ11" i="13" s="1"/>
  <c r="AQ83" i="13"/>
  <c r="AQ12" i="13" s="1"/>
  <c r="AP18" i="13"/>
  <c r="AQ18" i="13" s="1"/>
  <c r="AP12" i="13"/>
  <c r="F69" i="13"/>
  <c r="G69" i="13" s="1"/>
  <c r="G70" i="13"/>
  <c r="AO11" i="13"/>
  <c r="AO10" i="13" s="1"/>
  <c r="AO17" i="13"/>
  <c r="AO16" i="13" s="1"/>
  <c r="V83" i="13"/>
  <c r="V12" i="13" s="1"/>
  <c r="U12" i="13"/>
  <c r="U18" i="13"/>
  <c r="V18" i="13" s="1"/>
  <c r="AH83" i="13"/>
  <c r="AH12" i="13" s="1"/>
  <c r="AG12" i="13"/>
  <c r="AG18" i="13"/>
  <c r="AH18" i="13" s="1"/>
  <c r="E69" i="13"/>
  <c r="I96" i="13"/>
  <c r="J96" i="13" s="1"/>
  <c r="I32" i="13"/>
  <c r="J47" i="13"/>
  <c r="AK82" i="13"/>
  <c r="AK11" i="13" s="1"/>
  <c r="AJ17" i="13"/>
  <c r="AJ11" i="13"/>
  <c r="AJ81" i="13"/>
  <c r="AK81" i="13" s="1"/>
  <c r="AK10" i="13" s="1"/>
  <c r="M83" i="13"/>
  <c r="M12" i="13" s="1"/>
  <c r="L12" i="13"/>
  <c r="L18" i="13"/>
  <c r="M18" i="13" s="1"/>
  <c r="AA12" i="13"/>
  <c r="AA18" i="13"/>
  <c r="AB18" i="13" s="1"/>
  <c r="AB83" i="13"/>
  <c r="AB12" i="13" s="1"/>
  <c r="AD81" i="13"/>
  <c r="AE81" i="13" s="1"/>
  <c r="AE10" i="13" s="1"/>
  <c r="AE82" i="13"/>
  <c r="AE11" i="13" s="1"/>
  <c r="AD11" i="13"/>
  <c r="AD10" i="13" s="1"/>
  <c r="AD17" i="13"/>
  <c r="AN82" i="13"/>
  <c r="AN11" i="13" s="1"/>
  <c r="AM11" i="13"/>
  <c r="AM17" i="13"/>
  <c r="AM81" i="13"/>
  <c r="AN81" i="13" s="1"/>
  <c r="AN10" i="13" s="1"/>
  <c r="G50" i="13"/>
  <c r="P83" i="13"/>
  <c r="P12" i="13" s="1"/>
  <c r="O18" i="13"/>
  <c r="O81" i="13"/>
  <c r="P81" i="13" s="1"/>
  <c r="P10" i="13" s="1"/>
  <c r="E51" i="13"/>
  <c r="AL12" i="13"/>
  <c r="AL10" i="13" s="1"/>
  <c r="AL18" i="13"/>
  <c r="AL16" i="13" s="1"/>
  <c r="AI18" i="13"/>
  <c r="AI16" i="13" s="1"/>
  <c r="AI12" i="13"/>
  <c r="AI10" i="13" s="1"/>
  <c r="AC18" i="13"/>
  <c r="AC16" i="13" s="1"/>
  <c r="AC12" i="13"/>
  <c r="AC10" i="13" s="1"/>
  <c r="Z18" i="13"/>
  <c r="Z16" i="13" s="1"/>
  <c r="Z12" i="13"/>
  <c r="Z10" i="13" s="1"/>
  <c r="W12" i="13"/>
  <c r="W10" i="13" s="1"/>
  <c r="W18" i="13"/>
  <c r="W16" i="13" s="1"/>
  <c r="T12" i="13"/>
  <c r="T10" i="13" s="1"/>
  <c r="T18" i="13"/>
  <c r="T16" i="13" s="1"/>
  <c r="Q12" i="13"/>
  <c r="Q10" i="13" s="1"/>
  <c r="Q18" i="13"/>
  <c r="Q16" i="13" s="1"/>
  <c r="F48" i="13"/>
  <c r="E48" i="13"/>
  <c r="F20" i="13"/>
  <c r="F66" i="13"/>
  <c r="G66" i="13" s="1"/>
  <c r="F60" i="13"/>
  <c r="G60" i="13" s="1"/>
  <c r="E72" i="13"/>
  <c r="E57" i="13"/>
  <c r="E60" i="13"/>
  <c r="F54" i="13"/>
  <c r="G54" i="13" s="1"/>
  <c r="F57" i="13"/>
  <c r="G57" i="13" s="1"/>
  <c r="E78" i="13"/>
  <c r="F72" i="13"/>
  <c r="G72" i="13" s="1"/>
  <c r="E54" i="13"/>
  <c r="F78" i="13"/>
  <c r="G78" i="13" s="1"/>
  <c r="F63" i="13"/>
  <c r="G63" i="13" s="1"/>
  <c r="E66" i="13"/>
  <c r="E75" i="13"/>
  <c r="E63" i="13"/>
  <c r="E23" i="13"/>
  <c r="F23" i="13"/>
  <c r="AM10" i="13" l="1"/>
  <c r="R10" i="13"/>
  <c r="AP10" i="13"/>
  <c r="X10" i="13"/>
  <c r="AJ10" i="13"/>
  <c r="AG16" i="13"/>
  <c r="AH16" i="13" s="1"/>
  <c r="AH17" i="13"/>
  <c r="R16" i="13"/>
  <c r="S16" i="13" s="1"/>
  <c r="S17" i="13"/>
  <c r="L10" i="13"/>
  <c r="J95" i="13"/>
  <c r="I94" i="13"/>
  <c r="J94" i="13" s="1"/>
  <c r="X16" i="13"/>
  <c r="Y16" i="13" s="1"/>
  <c r="Y17" i="13"/>
  <c r="AG10" i="13"/>
  <c r="J31" i="13"/>
  <c r="I82" i="13"/>
  <c r="AK17" i="13"/>
  <c r="AJ16" i="13"/>
  <c r="AK16" i="13" s="1"/>
  <c r="M17" i="13"/>
  <c r="L16" i="13"/>
  <c r="M16" i="13" s="1"/>
  <c r="AN17" i="13"/>
  <c r="AM16" i="13"/>
  <c r="AN16" i="13" s="1"/>
  <c r="U16" i="13"/>
  <c r="V16" i="13" s="1"/>
  <c r="V17" i="13"/>
  <c r="AB17" i="13"/>
  <c r="AA16" i="13"/>
  <c r="AB16" i="13" s="1"/>
  <c r="J32" i="13"/>
  <c r="I83" i="13"/>
  <c r="U10" i="13"/>
  <c r="AA10" i="13"/>
  <c r="G48" i="13"/>
  <c r="AD16" i="13"/>
  <c r="AE16" i="13" s="1"/>
  <c r="AE17" i="13"/>
  <c r="AP16" i="13"/>
  <c r="AQ16" i="13" s="1"/>
  <c r="AQ17" i="13"/>
  <c r="P18" i="13"/>
  <c r="O16" i="13"/>
  <c r="P16" i="13" s="1"/>
  <c r="E41" i="13"/>
  <c r="J83" i="13" l="1"/>
  <c r="J12" i="13" s="1"/>
  <c r="I12" i="13"/>
  <c r="I18" i="13"/>
  <c r="J18" i="13" s="1"/>
  <c r="J82" i="13"/>
  <c r="J11" i="13" s="1"/>
  <c r="I11" i="13"/>
  <c r="I10" i="13" s="1"/>
  <c r="I17" i="13"/>
  <c r="I81" i="13"/>
  <c r="J81" i="13" s="1"/>
  <c r="J10" i="13" s="1"/>
  <c r="E53" i="13"/>
  <c r="F32" i="13"/>
  <c r="I16" i="13" l="1"/>
  <c r="J16" i="13" s="1"/>
  <c r="J17" i="13"/>
  <c r="F53" i="13"/>
  <c r="G53" i="13" s="1"/>
  <c r="F52" i="13"/>
  <c r="F47" i="13"/>
  <c r="F46" i="13"/>
  <c r="G46" i="13" s="1"/>
  <c r="F41" i="13"/>
  <c r="G41" i="13" s="1"/>
  <c r="F40" i="13"/>
  <c r="G40" i="13" s="1"/>
  <c r="F38" i="13"/>
  <c r="F37" i="13"/>
  <c r="G37" i="13" s="1"/>
  <c r="F35" i="13"/>
  <c r="F34" i="13"/>
  <c r="G34" i="13" l="1"/>
  <c r="F33" i="13"/>
  <c r="F36" i="13"/>
  <c r="G38" i="13"/>
  <c r="G36" i="13" s="1"/>
  <c r="F86" i="13"/>
  <c r="G86" i="13" s="1"/>
  <c r="F31" i="13"/>
  <c r="E86" i="13"/>
  <c r="E87" i="13"/>
  <c r="E31" i="13"/>
  <c r="E93" i="13"/>
  <c r="F82" i="13" l="1"/>
  <c r="G82" i="13" s="1"/>
  <c r="G31" i="13"/>
  <c r="F30" i="13"/>
  <c r="R11" i="14"/>
  <c r="O11" i="14"/>
  <c r="L11" i="14"/>
  <c r="F11" i="14"/>
  <c r="F28" i="13" l="1"/>
  <c r="G28" i="13" s="1"/>
  <c r="F10" i="14"/>
  <c r="F9" i="14"/>
  <c r="R9" i="14"/>
  <c r="R10" i="14"/>
  <c r="O9" i="14"/>
  <c r="O10" i="14"/>
  <c r="L9" i="14"/>
  <c r="L10" i="14"/>
  <c r="I9" i="14"/>
  <c r="I10" i="14"/>
  <c r="R8" i="14"/>
  <c r="O8" i="14"/>
  <c r="L8" i="14"/>
  <c r="I8" i="14"/>
  <c r="F8" i="14"/>
  <c r="H31" i="13"/>
  <c r="F27" i="13" l="1"/>
  <c r="E32" i="13"/>
  <c r="F18" i="13"/>
  <c r="F17" i="13"/>
  <c r="G17" i="13" s="1"/>
  <c r="E95" i="13"/>
  <c r="F95" i="13"/>
  <c r="G95" i="13" s="1"/>
  <c r="E96" i="13"/>
  <c r="F96" i="13"/>
  <c r="G96" i="13" s="1"/>
  <c r="E30" i="13" l="1"/>
  <c r="G30" i="13" s="1"/>
  <c r="G32" i="13"/>
  <c r="F26" i="13"/>
  <c r="G26" i="13" s="1"/>
  <c r="G27" i="13"/>
  <c r="F12" i="13" l="1"/>
  <c r="F90" i="13" l="1"/>
  <c r="H39" i="13"/>
  <c r="J39" i="13"/>
  <c r="H33" i="13"/>
  <c r="I33" i="13"/>
  <c r="J33" i="13" s="1"/>
  <c r="E40" i="13"/>
  <c r="E47" i="13"/>
  <c r="G47" i="13" s="1"/>
  <c r="E52" i="13"/>
  <c r="G52" i="13" s="1"/>
  <c r="E35" i="13"/>
  <c r="G35" i="13" s="1"/>
  <c r="E34" i="13"/>
  <c r="E82" i="13"/>
  <c r="E33" i="13" l="1"/>
  <c r="E28" i="13"/>
  <c r="F92" i="13"/>
  <c r="G92" i="13" s="1"/>
  <c r="F88" i="13"/>
  <c r="F93" i="13"/>
  <c r="G93" i="13" s="1"/>
  <c r="F89" i="13"/>
  <c r="G89" i="13" s="1"/>
  <c r="E89" i="13"/>
  <c r="F85" i="13"/>
  <c r="G85" i="13" s="1"/>
  <c r="E85" i="13"/>
  <c r="G51" i="13"/>
  <c r="E92" i="13"/>
  <c r="E91" i="13" s="1"/>
  <c r="I30" i="13"/>
  <c r="J30" i="13" s="1"/>
  <c r="E90" i="13"/>
  <c r="G90" i="13" s="1"/>
  <c r="F39" i="13"/>
  <c r="G39" i="13" s="1"/>
  <c r="F45" i="13"/>
  <c r="H83" i="13"/>
  <c r="E39" i="13"/>
  <c r="E45" i="13"/>
  <c r="H30" i="13"/>
  <c r="H82" i="13"/>
  <c r="H17" i="13" l="1"/>
  <c r="H11" i="13"/>
  <c r="H18" i="13"/>
  <c r="H12" i="13"/>
  <c r="G33" i="13"/>
  <c r="G45" i="13"/>
  <c r="E27" i="13"/>
  <c r="E26" i="13" s="1"/>
  <c r="F91" i="13"/>
  <c r="G91" i="13" s="1"/>
  <c r="E94" i="13"/>
  <c r="E88" i="13"/>
  <c r="G88" i="13" s="1"/>
  <c r="F16" i="13"/>
  <c r="F94" i="13"/>
  <c r="G94" i="13" s="1"/>
  <c r="F83" i="13"/>
  <c r="H81" i="13"/>
  <c r="H25" i="3"/>
  <c r="E25" i="3"/>
  <c r="D23" i="3"/>
  <c r="K8" i="2"/>
  <c r="Z8" i="2"/>
  <c r="Y9" i="2"/>
  <c r="B24" i="8"/>
  <c r="D23" i="8"/>
  <c r="C22" i="8" s="1"/>
  <c r="D22" i="8" s="1"/>
  <c r="D21" i="8"/>
  <c r="D20" i="8"/>
  <c r="D18" i="8"/>
  <c r="C17" i="8" s="1"/>
  <c r="D17" i="8" s="1"/>
  <c r="D16" i="8"/>
  <c r="D15" i="8"/>
  <c r="D13" i="8"/>
  <c r="D12" i="8"/>
  <c r="D10" i="8"/>
  <c r="D9" i="8"/>
  <c r="D7" i="8"/>
  <c r="D6" i="8"/>
  <c r="AD8" i="2"/>
  <c r="AO8" i="2"/>
  <c r="K6" i="2"/>
  <c r="AD9" i="2"/>
  <c r="AQ9" i="2"/>
  <c r="K9" i="2"/>
  <c r="Z5" i="2"/>
  <c r="U8" i="2"/>
  <c r="AO9" i="2"/>
  <c r="R7" i="2"/>
  <c r="AJ9" i="2"/>
  <c r="AU8" i="2"/>
  <c r="H8" i="2"/>
  <c r="AO5" i="2"/>
  <c r="E7" i="2"/>
  <c r="AN6" i="2"/>
  <c r="AR7" i="2"/>
  <c r="N7" i="2"/>
  <c r="AJ7" i="2"/>
  <c r="H5" i="2"/>
  <c r="AE9" i="2"/>
  <c r="AO6" i="2"/>
  <c r="AI5" i="2"/>
  <c r="AO7" i="2"/>
  <c r="AS9" i="2"/>
  <c r="N5" i="2"/>
  <c r="R9" i="2"/>
  <c r="V6" i="2"/>
  <c r="M7" i="2"/>
  <c r="AS5" i="2"/>
  <c r="AJ5" i="2"/>
  <c r="AQ8" i="2"/>
  <c r="Y8" i="2"/>
  <c r="M8" i="2"/>
  <c r="AV8" i="2"/>
  <c r="G8" i="2"/>
  <c r="N9" i="2"/>
  <c r="H6" i="2"/>
  <c r="AG7" i="2"/>
  <c r="W8" i="2"/>
  <c r="AD5" i="2"/>
  <c r="AH8" i="2"/>
  <c r="Q9" i="2"/>
  <c r="AR8" i="2"/>
  <c r="AQ7" i="2"/>
  <c r="AF6" i="2"/>
  <c r="W7" i="2"/>
  <c r="W9" i="2"/>
  <c r="X5" i="2"/>
  <c r="AG6" i="2"/>
  <c r="X9" i="2"/>
  <c r="AR5" i="2"/>
  <c r="AF5" i="2"/>
  <c r="AJ6" i="2"/>
  <c r="V5" i="2"/>
  <c r="M6" i="2"/>
  <c r="M9" i="2"/>
  <c r="O9" i="2"/>
  <c r="E5" i="2"/>
  <c r="J7" i="2"/>
  <c r="L7" i="2"/>
  <c r="U9" i="2"/>
  <c r="L6" i="2"/>
  <c r="J6" i="2"/>
  <c r="O7" i="2"/>
  <c r="Y5" i="2"/>
  <c r="M5" i="2"/>
  <c r="AG5" i="2"/>
  <c r="AK6" i="2"/>
  <c r="AK8" i="2"/>
  <c r="AI8" i="2"/>
  <c r="AH6" i="2"/>
  <c r="AN5" i="2"/>
  <c r="AP5" i="2"/>
  <c r="AV5" i="2"/>
  <c r="AT5" i="2"/>
  <c r="V8" i="2"/>
  <c r="S7" i="2"/>
  <c r="AV6" i="2"/>
  <c r="AT6" i="2"/>
  <c r="AG9" i="2"/>
  <c r="AP6" i="2"/>
  <c r="AP8" i="2"/>
  <c r="AN8" i="2"/>
  <c r="W6" i="2"/>
  <c r="U6" i="2"/>
  <c r="S5" i="2"/>
  <c r="S9" i="2"/>
  <c r="D6" i="2"/>
  <c r="AC5" i="2"/>
  <c r="AE5" i="2"/>
  <c r="J8" i="2"/>
  <c r="L8" i="2"/>
  <c r="AJ8" i="2"/>
  <c r="T9" i="2"/>
  <c r="U7" i="2"/>
  <c r="K7" i="2"/>
  <c r="J9" i="2"/>
  <c r="L9" i="2"/>
  <c r="AB9" i="2"/>
  <c r="AM9" i="2"/>
  <c r="D9" i="2"/>
  <c r="F9" i="2"/>
  <c r="AN7" i="2"/>
  <c r="AP7" i="2"/>
  <c r="AT7" i="2"/>
  <c r="AV7" i="2"/>
  <c r="AH7" i="2"/>
  <c r="O8" i="2"/>
  <c r="W5" i="2"/>
  <c r="U5" i="2"/>
  <c r="AJ3" i="2"/>
  <c r="S6" i="2"/>
  <c r="AK5" i="2"/>
  <c r="F5" i="2"/>
  <c r="AD7" i="2"/>
  <c r="AD3" i="2"/>
  <c r="AI6" i="2"/>
  <c r="V7" i="2"/>
  <c r="G5" i="2"/>
  <c r="G9" i="2"/>
  <c r="Y6" i="2"/>
  <c r="AC7" i="2"/>
  <c r="N6" i="2"/>
  <c r="I7" i="2"/>
  <c r="AU9" i="2"/>
  <c r="AU5" i="2"/>
  <c r="I5" i="2"/>
  <c r="M3" i="2"/>
  <c r="AS7" i="2"/>
  <c r="AK7" i="2"/>
  <c r="AI7" i="2"/>
  <c r="F8" i="2"/>
  <c r="AB8" i="2"/>
  <c r="D8" i="2"/>
  <c r="Q8" i="2"/>
  <c r="AM8" i="2"/>
  <c r="AC8" i="2"/>
  <c r="AE8" i="2"/>
  <c r="N8" i="2"/>
  <c r="D7" i="2"/>
  <c r="F7" i="2"/>
  <c r="J5" i="2"/>
  <c r="J3" i="2"/>
  <c r="T5" i="2"/>
  <c r="R5" i="2"/>
  <c r="H9" i="2"/>
  <c r="AA9" i="2"/>
  <c r="I9" i="2"/>
  <c r="X7" i="2"/>
  <c r="L5" i="2"/>
  <c r="AH5" i="2"/>
  <c r="AS8" i="2"/>
  <c r="Z9" i="2"/>
  <c r="O5" i="2"/>
  <c r="AN3" i="2"/>
  <c r="X6" i="2"/>
  <c r="AF7" i="2"/>
  <c r="AO3" i="2"/>
  <c r="AV9" i="2"/>
  <c r="U3" i="2"/>
  <c r="AT8" i="2"/>
  <c r="AC9" i="2"/>
  <c r="AF8" i="2"/>
  <c r="O6" i="2"/>
  <c r="I8" i="2"/>
  <c r="K3" i="2"/>
  <c r="AQ5" i="2"/>
  <c r="T7" i="2"/>
  <c r="AQ3" i="2"/>
  <c r="AS6" i="2"/>
  <c r="AQ6" i="2"/>
  <c r="G6" i="2"/>
  <c r="I6" i="2"/>
  <c r="AC6" i="2"/>
  <c r="R6" i="2"/>
  <c r="T6" i="2"/>
  <c r="AE6" i="2"/>
  <c r="K5" i="2"/>
  <c r="AE7" i="2"/>
  <c r="E9" i="2"/>
  <c r="S8" i="2"/>
  <c r="AR9" i="2"/>
  <c r="AM5" i="2"/>
  <c r="AA5" i="2"/>
  <c r="E6" i="2"/>
  <c r="F6" i="2"/>
  <c r="X8" i="2"/>
  <c r="AD6" i="2"/>
  <c r="Q5" i="2"/>
  <c r="D3" i="2"/>
  <c r="AB5" i="2"/>
  <c r="AR6" i="2"/>
  <c r="G7" i="2"/>
  <c r="V9" i="2"/>
  <c r="T8" i="2"/>
  <c r="R8" i="2"/>
  <c r="E8" i="2"/>
  <c r="AG8" i="2"/>
  <c r="P8" i="2"/>
  <c r="H7" i="2"/>
  <c r="D5" i="2"/>
  <c r="E3" i="2"/>
  <c r="Z7" i="2"/>
  <c r="AL9" i="2"/>
  <c r="P9" i="2"/>
  <c r="P5" i="2"/>
  <c r="L3" i="2"/>
  <c r="X3" i="2"/>
  <c r="AK9" i="2"/>
  <c r="AI9" i="2"/>
  <c r="AT9" i="2"/>
  <c r="Z6" i="2"/>
  <c r="AP9" i="2"/>
  <c r="AN9" i="2"/>
  <c r="AS3" i="2"/>
  <c r="AL5" i="2"/>
  <c r="AI3" i="2"/>
  <c r="AK3" i="2"/>
  <c r="AP3" i="2"/>
  <c r="Y7" i="2"/>
  <c r="AE3" i="2"/>
  <c r="AC3" i="2"/>
  <c r="AH9" i="2"/>
  <c r="AF9" i="2"/>
  <c r="AF3" i="2"/>
  <c r="P6" i="2"/>
  <c r="Q6" i="2"/>
  <c r="V3" i="2"/>
  <c r="W3" i="2"/>
  <c r="F3" i="2"/>
  <c r="R3" i="2"/>
  <c r="T3" i="2"/>
  <c r="I3" i="2"/>
  <c r="G3" i="2"/>
  <c r="H3" i="2"/>
  <c r="P7" i="2"/>
  <c r="Q7" i="2"/>
  <c r="S3" i="2"/>
  <c r="N3" i="2"/>
  <c r="O3" i="2"/>
  <c r="AG3" i="2"/>
  <c r="AR3" i="2"/>
  <c r="AT3" i="2"/>
  <c r="AV3" i="2"/>
  <c r="AH3" i="2"/>
  <c r="Z3" i="2"/>
  <c r="Y3" i="2"/>
  <c r="AB6" i="2"/>
  <c r="AA6" i="2"/>
  <c r="AA8" i="2"/>
  <c r="AL8" i="2"/>
  <c r="P3" i="2"/>
  <c r="Q3" i="2"/>
  <c r="AB7" i="2"/>
  <c r="AA7" i="2"/>
  <c r="AM6" i="2"/>
  <c r="AL6" i="2"/>
  <c r="AL7" i="2"/>
  <c r="AM7" i="2"/>
  <c r="AB3" i="2"/>
  <c r="AA3" i="2"/>
  <c r="AM3" i="2"/>
  <c r="AL3" i="2"/>
  <c r="AU7" i="2"/>
  <c r="AU6" i="2"/>
  <c r="AU3" i="2"/>
  <c r="H10" i="13" l="1"/>
  <c r="H16" i="13"/>
  <c r="E17" i="13"/>
  <c r="C5" i="8"/>
  <c r="C11" i="8"/>
  <c r="D11" i="8" s="1"/>
  <c r="F81" i="13"/>
  <c r="E81" i="13"/>
  <c r="F10" i="13"/>
  <c r="C8" i="8"/>
  <c r="D8" i="8" s="1"/>
  <c r="F11" i="13"/>
  <c r="G11" i="13" s="1"/>
  <c r="E11" i="13"/>
  <c r="C14" i="8"/>
  <c r="D14" i="8" s="1"/>
  <c r="C19" i="8"/>
  <c r="D19" i="8" s="1"/>
  <c r="D5" i="8"/>
  <c r="G81" i="13" l="1"/>
  <c r="C24" i="8"/>
  <c r="D24" i="8"/>
  <c r="E16" i="13" l="1"/>
  <c r="G16" i="13" s="1"/>
  <c r="E83" i="13"/>
  <c r="G83" i="13" s="1"/>
  <c r="E10" i="13"/>
  <c r="G10" i="13" s="1"/>
  <c r="E12" i="13"/>
  <c r="G12" i="13" s="1"/>
  <c r="E18" i="13"/>
  <c r="G18" i="13" s="1"/>
</calcChain>
</file>

<file path=xl/sharedStrings.xml><?xml version="1.0" encoding="utf-8"?>
<sst xmlns="http://schemas.openxmlformats.org/spreadsheetml/2006/main" count="743" uniqueCount="361">
  <si>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</si>
  <si>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</si>
  <si>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</si>
  <si>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</si>
  <si>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</si>
  <si>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</si>
  <si>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</si>
  <si>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</si>
  <si>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</si>
  <si>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</si>
  <si>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</si>
  <si>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</si>
  <si>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</si>
  <si>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</si>
  <si>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</si>
  <si>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</si>
  <si>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</si>
  <si>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</si>
  <si>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</si>
  <si>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</si>
  <si>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</si>
  <si>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</si>
  <si>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</si>
  <si>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</si>
  <si>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</si>
  <si>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</si>
  <si>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</si>
  <si>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</si>
  <si>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</si>
  <si>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</si>
  <si>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</si>
  <si>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</si>
  <si>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</si>
  <si>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</si>
  <si>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</si>
  <si>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</si>
  <si>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</si>
  <si>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</si>
  <si>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</si>
  <si>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</si>
  <si>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</si>
  <si>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</si>
  <si>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</si>
  <si>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</si>
  <si>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</si>
  <si>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</si>
  <si>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</si>
  <si>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</si>
  <si>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</si>
  <si>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</si>
  <si>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</si>
  <si>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</si>
  <si>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</si>
  <si>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</si>
  <si>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</si>
  <si>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</si>
  <si>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</si>
  <si>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</si>
  <si>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</si>
  <si>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</si>
  <si>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</si>
  <si>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</si>
  <si>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</si>
  <si>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</si>
  <si>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</si>
  <si>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</si>
  <si>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</si>
  <si>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</si>
  <si>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</si>
  <si>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</si>
  <si>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</si>
  <si>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</si>
  <si>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</si>
  <si>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</si>
  <si>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</si>
  <si>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</si>
  <si>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</si>
  <si>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</si>
  <si>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</si>
  <si>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</si>
  <si>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</si>
  <si>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</si>
  <si>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</si>
  <si>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</si>
  <si>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</si>
  <si>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</si>
  <si>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</si>
  <si>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</si>
  <si>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</si>
  <si>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</si>
  <si>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</si>
  <si>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</si>
  <si>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</si>
  <si>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</si>
  <si>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</si>
  <si>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</si>
  <si>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</si>
  <si>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</si>
  <si>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</si>
  <si>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</si>
  <si>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</si>
  <si>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</si>
  <si>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</si>
  <si>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</si>
  <si>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</si>
  <si>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</si>
  <si>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</si>
  <si>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</si>
  <si>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</si>
  <si>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</si>
  <si>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</si>
  <si>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</si>
  <si>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</si>
  <si>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</si>
  <si>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</si>
  <si>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</si>
  <si>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</si>
  <si>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</si>
  <si>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</si>
  <si>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</si>
  <si>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</si>
  <si>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</si>
  <si>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</si>
  <si>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</si>
  <si>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</si>
  <si>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</si>
  <si>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</si>
  <si>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</si>
  <si>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</si>
  <si>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</si>
  <si>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</si>
  <si>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</si>
  <si>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</si>
  <si>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</si>
  <si>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</si>
  <si>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</si>
  <si>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</si>
  <si>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</si>
  <si>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</si>
  <si>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</si>
  <si>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</si>
  <si>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</si>
  <si>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</si>
  <si>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</si>
  <si>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</si>
  <si>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</si>
  <si>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</si>
  <si>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</si>
  <si>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</si>
  <si>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</si>
  <si>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</si>
  <si>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</si>
  <si>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</si>
  <si>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</si>
  <si>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</si>
  <si>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</si>
  <si>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</si>
  <si>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</si>
  <si>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</si>
  <si>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</si>
  <si>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</si>
  <si>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</si>
  <si>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</si>
  <si>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</si>
  <si>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</si>
  <si>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</si>
  <si>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</si>
  <si>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</si>
  <si>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</si>
  <si>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</si>
  <si>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</si>
  <si>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</si>
  <si>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</si>
  <si>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</si>
  <si>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</si>
  <si>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</si>
  <si>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</si>
  <si>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</si>
  <si>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</si>
  <si>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</si>
  <si>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</si>
  <si>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</si>
  <si>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</si>
  <si>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</si>
  <si>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</si>
  <si>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</si>
  <si>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</si>
  <si>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</si>
  <si>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</si>
  <si>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</si>
  <si>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</si>
  <si>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</si>
  <si>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</si>
  <si>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</si>
  <si>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</si>
  <si>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</si>
  <si>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</si>
  <si>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</si>
  <si>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</si>
  <si>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</si>
  <si>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</si>
  <si>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</si>
  <si>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</si>
  <si>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</si>
  <si>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</si>
  <si>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</si>
  <si>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</si>
  <si>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</si>
  <si>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</si>
  <si>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</si>
  <si>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</si>
  <si>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</si>
  <si>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</si>
  <si>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</si>
  <si>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</si>
  <si>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</si>
  <si>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</si>
  <si>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</si>
  <si>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</si>
  <si>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</si>
  <si>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</si>
  <si>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</si>
  <si>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</si>
  <si>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</si>
  <si>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</si>
  <si>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</si>
  <si>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</si>
  <si>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</si>
  <si>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</si>
  <si>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</si>
  <si>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</si>
  <si>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</si>
  <si>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</si>
  <si>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</si>
  <si>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</si>
  <si>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</si>
  <si>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</si>
  <si>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</si>
  <si>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</si>
  <si>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</si>
  <si>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</si>
  <si>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</si>
  <si>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</si>
  <si>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</si>
  <si>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</si>
  <si>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</si>
  <si>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</si>
  <si>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</si>
  <si>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</si>
  <si>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</si>
  <si>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</si>
  <si>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</si>
  <si>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</si>
  <si>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</si>
  <si>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</si>
  <si>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</si>
  <si>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Всего</t>
  </si>
  <si>
    <t>тыс. рублей</t>
  </si>
  <si>
    <t>Всего:</t>
  </si>
  <si>
    <t>Ответственный исполнитель /соисполнитель</t>
  </si>
  <si>
    <t>Таблица 3</t>
  </si>
  <si>
    <t>Всего по муниципальной программе (в разрезе исполнителей, соисполнителей):</t>
  </si>
  <si>
    <t>Согласовано:</t>
  </si>
  <si>
    <t>2.1.1.</t>
  </si>
  <si>
    <t>Базовый показатель на начало реализации муниципальной программы</t>
  </si>
  <si>
    <t>1.</t>
  </si>
  <si>
    <t>2.</t>
  </si>
  <si>
    <t>3.</t>
  </si>
  <si>
    <t>Наименование основных мероприятий /мероприятий муниципальной программы</t>
  </si>
  <si>
    <t>Итого по подпрограмме 1</t>
  </si>
  <si>
    <t>Итого по подпрограмме 2</t>
  </si>
  <si>
    <t>Основные социально-значимые реализованные мероприятия</t>
  </si>
  <si>
    <t>и.т.д …</t>
  </si>
  <si>
    <t>* без учета расходов по текущей деятельности</t>
  </si>
  <si>
    <t>Результаты реализации муниципальной  программы соиполнителями:*</t>
  </si>
  <si>
    <t>Руководитель структурного подзразделения администрации района(муниципальго учреждения района)_______________(Ф.И.О. подпись)</t>
  </si>
  <si>
    <t>Исполнитель: ФИО, должность, тел.: 8 (3466) _____________________________________(Ф.И.О. подпись)</t>
  </si>
  <si>
    <t>Информация о привлеченных средствах , в том числе о подписанных соглашениях с главными распорядителями средств бюджета автономного округа</t>
  </si>
  <si>
    <t>прочие расходы (кроме расходов по текущей деятельности)</t>
  </si>
  <si>
    <t>инвестиции в объекты муниципальной собственности</t>
  </si>
  <si>
    <t>Всего по муниципальной программе:</t>
  </si>
  <si>
    <t>Причины отклонения  фактического исполнения от запланированного</t>
  </si>
  <si>
    <t>фактическое исполнение</t>
  </si>
  <si>
    <t xml:space="preserve"> *- финансовые затраты, предусмотренные в 2019 году на реализацию муниципальной программы по состоянию на 01.01.2019 отражают плановые объемы финансирования мероприятий с января по декабрь 2019 года,  по состоянию на 01.02.2019 и далее отражается фактическое исполнение расходных обязательств суммированное с плановыми объемами последующих периодов.</t>
  </si>
  <si>
    <t>**- расходы по текущей деятельности ответственного исполнителя, соисполнителей муниципальной программы  (заработная плата, командировочные расходы, услуги связи, расходы на содержание зданий и сооружений, коммунальные услуги, материально-техническое обеспечение, расходы на охрану зданий и сооружений,  страховые взносы на все виды обязательного страхования работников, имущества и ответственности, включая страховые взносы на обязательное пенсионное страхование, обязательное социальное страхование на случай временной нетрудоспособности и в связи с материнством, обязательное медицинское страхование, обязательное социальное страхование от несчастных случаев на производстве и профессиональных заболеваний, производимые в соответствии с законодательством Российской Федерации,  и прочие мероприятия, включенные в муниципальную  программу, относящиеся к расходам по текущей  деятельности ответственного исполнителя (соисполнителя) муниципальной программы и (или) деятельности подведомственных учреждений) указываются без разбивки по месяцам.</t>
  </si>
  <si>
    <t>Наименование целевых показателей</t>
  </si>
  <si>
    <t>Таблица 2</t>
  </si>
  <si>
    <t>«Профилактика терроризма и экстремизма, укрепление межнационального и межконфессионального согласия в Нижневартовском районе»</t>
  </si>
  <si>
    <t>Целевые показатели муниципальной программы «Профилактика терроризма и экстремизма, укрепление межнационального и межконфессионального согласия в Нижневартовском районе»</t>
  </si>
  <si>
    <r>
      <t xml:space="preserve">Пояснения к отчету о </t>
    </r>
    <r>
      <rPr>
        <b/>
        <sz val="10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    «Профилактика терроризма и экстремизма, укрепление межнационального и межконфессионального согласия в Нижневартовском районе»                                                                                                 </t>
    </r>
  </si>
  <si>
    <t>Подпрограмма 1 "Профилактика терроризма в Нижневартовском районе"</t>
  </si>
  <si>
    <t>Подпрограмма 2 "Профилактика экстремизма, укрепление межнационального и межконфессионального согласия в Нижневартовском районе"</t>
  </si>
  <si>
    <t>отдел по вопросам общественной безопасности администрации района</t>
  </si>
  <si>
    <t>управление образования и молодежной политики администрации района</t>
  </si>
  <si>
    <t>2.1.2.</t>
  </si>
  <si>
    <t>2.1.4.</t>
  </si>
  <si>
    <t>2.1.5.</t>
  </si>
  <si>
    <t>2.1.6.</t>
  </si>
  <si>
    <t xml:space="preserve"> </t>
  </si>
  <si>
    <t xml:space="preserve">
</t>
  </si>
  <si>
    <t>2 квартал</t>
  </si>
  <si>
    <t>3 квартал</t>
  </si>
  <si>
    <t>4 квартал</t>
  </si>
  <si>
    <t>Доля обеспеченности средствами антитеррористической защищенности объектов, находящихся в ведении муниципального образования</t>
  </si>
  <si>
    <t>Колличество мероприятий, направленых на профилактику терроризма</t>
  </si>
  <si>
    <t>за счет финансирования основной деятельности исполнителя</t>
  </si>
  <si>
    <t xml:space="preserve">отдел по вопросам общественной безопасности администрации района </t>
  </si>
  <si>
    <t>2.1.3.</t>
  </si>
  <si>
    <t xml:space="preserve">Реализация мер, направленных на социальную и культурную адаптацию мигрантов </t>
  </si>
  <si>
    <t>муниципальное бюджетное учреждение «Телевидение Нижневартовского района»</t>
  </si>
  <si>
    <t>казенное учреждение «Редакция районной газеты «Новости Приобья»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</si>
  <si>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</si>
  <si>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</si>
  <si>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</si>
  <si>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</si>
  <si>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</si>
  <si>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</si>
  <si>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</si>
  <si>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</si>
  <si>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</si>
  <si>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Просветительские мероприятия, направленные на популяризацию и поддержку русского языка как государственного языка Российской Федерации и языка межнационального общения</t>
  </si>
  <si>
    <t>Развитие кадрового потенциала в сфере межнациональных (межэтнических) отношений, профилактики экстремизма</t>
  </si>
  <si>
    <t>Проведение информационных кампаний, направленных на укрепление общероссийского гражданского единства и гармонизацию межнациональных отношений, профилактику экстремизма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</si>
  <si>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</si>
  <si>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Обеспечение эффективного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</si>
  <si>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Оказание методической помощи некоммерческим организациям в реализации проектов и участии в мероприятиях в сфере межнациональных (межэтнических) отношений, профилактики экстремизма</t>
  </si>
  <si>
    <t>Содействие религиозным организациям в культурно-просветительской и социально 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</t>
  </si>
  <si>
    <t>Мониторинг экстремистских настроений в молодежной среде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</si>
  <si>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</si>
  <si>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управление образования и молодежной политики администрации района, управление культуры и спорта администрации района</t>
  </si>
  <si>
    <t xml:space="preserve">отдел по вопросам общественной безопасности администрации района, управление общественных связей и информационной политики администрации района </t>
  </si>
  <si>
    <t>отдел по вопросам общественной безопасности администрации района, управление общественных связей и информационной политики администрации района</t>
  </si>
  <si>
    <t>отдел по вопросам общественной безопасности администрации района, управление культуры и спорта администрации района, управление образования и молодежной политики администрации района</t>
  </si>
  <si>
    <t>управление культуры и спорта администрации района, управление образования и молодежной политики администрации района</t>
  </si>
  <si>
    <t>Соисполнитель - Муниципальное казенное учреждение «Редакция районной газеты «Новости Приобья»</t>
  </si>
  <si>
    <t xml:space="preserve">Соисполнитель - Муниципальное бюджетное учреждение «Телевидение Нижневартовского района»
</t>
  </si>
  <si>
    <t>Примечание                                       (причины не достижения/ перевыполнения показателя)</t>
  </si>
  <si>
    <t>Начальник отдела по вопросам общественной безопасности администрации района__________________________ Прусс А.И.</t>
  </si>
  <si>
    <t>Доля граждан, положительно оценивающих состояние межнациональных отношений в районе, %</t>
  </si>
  <si>
    <t>Исполнитель: Большакова И.Н., главный специалист, тел.: 8 (3466) 49-87-11</t>
  </si>
  <si>
    <t>Специалист департамента финансов администрации района___________________ (Ф.И.О. подпись)</t>
  </si>
  <si>
    <t>Количество участников мероприятий, направленных на укрепление общероссийского гражданского единства, чел.</t>
  </si>
  <si>
    <t>Численность участников мероприятий, направленных на этнокультурное развитие народов России, проживающих в муниципальном образовании, чел.</t>
  </si>
  <si>
    <t>Значения показателя на 2024 год</t>
  </si>
  <si>
    <t xml:space="preserve">Исполнитель: Большакова И.Н., ведущий специалист, тел.: 8 (3466) 49-87-11 </t>
  </si>
  <si>
    <t>График (сетевой график) реализации  муниципальной программы</t>
  </si>
  <si>
    <t>Постановление администрации района от 11.12.2023 № 1322</t>
  </si>
  <si>
    <t>план на 2024 год *</t>
  </si>
  <si>
    <t xml:space="preserve">Комплекс процессных мероприятий «Информационно-пропагандистское сопровождение антитеррористической деятельности, формирование негативного отношения населения к идеологии терроризма»
</t>
  </si>
  <si>
    <t xml:space="preserve">Комплекс процессных мероприятий «Проведение мониторинга текущего состояния инженерно-технической укрупненности и антитеррористической защищенности объектов образования, культуры и спорта»
</t>
  </si>
  <si>
    <t xml:space="preserve">Комплекс процессных мероприятий «Реализация мероприятий, направленных на воспитание толерантности, профилактика экстремистской деятельности, гармонизация межэтнических, межконфессиональных и межкультурных отношений»
</t>
  </si>
  <si>
    <t xml:space="preserve">Мероприятие (результат) «Проведены мероприятия, направленные на укрепление общероссийской гражданской идентичности, торжественные мероприятия, приуроченные к памятным датам в истории народов России, государственным праздникам» </t>
  </si>
  <si>
    <t>управление культуры  и спорта администрации района</t>
  </si>
  <si>
    <t>Мероприятие (результат) «Проведены мероприятия, направленные на содействие этнокультурному многообразию России»</t>
  </si>
  <si>
    <t>Мероприятие (результат) «Организован выпуск и прокат видеороликов социальной рекламы, формирующей уважительное отношение к представителям различных национальностей»</t>
  </si>
  <si>
    <t xml:space="preserve">Мероприятие (результат) «Организован выпуск тематических рубрик и информационных материалов в печатных средствах массовой информации, посвященных истории, культуре и традициям народов, современной жизни национальных общин, в том числе публикаций для детей и молодежи, объединенных в социальный проект «Многонациональная Россия – многонациональный район» </t>
  </si>
  <si>
    <t xml:space="preserve">Мероприятие (результат) «Проведены мероприятия, направленные на развитие и использование потенциала молодежи в интересах укрепления единства российской нации, упрочнения мира и согласия» </t>
  </si>
  <si>
    <t>управление образования  администрации района</t>
  </si>
  <si>
    <t>управление образования администрации района</t>
  </si>
  <si>
    <t xml:space="preserve">Соисполнитель - Управление образования администрации района
</t>
  </si>
  <si>
    <t xml:space="preserve">Соисполнитель - Управление культуры и спорта администрации района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</si>
</sst>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"/>
    <numFmt numFmtId="166" formatCode="#,##0.0"/>
    <numFmt numFmtId="167" formatCode="#,##0.0_ ;\-#,##0.0\ "/>
    <numFmt numFmtId="168" formatCode="#,##0.000"/>
    <numFmt numFmtId="169" formatCode="0.0%"/>
    <numFmt numFmtId="170" formatCode="#,##0.0\ _₽"/>
  </numFmts>
  <fonts count="3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164" fontId="13" fillId="0" borderId="0" applyFont="0" applyFill="0" applyBorder="0" applyAlignment="0" applyProtection="0"/>
  </cellStyleXfs>
  <cellXfs count="415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5" fontId="16" fillId="0" borderId="1" xfId="0" applyNumberFormat="1" applyFont="1" applyBorder="1" applyAlignment="1" applyProtection="1">
      <alignment horizontal="center" vertical="top" wrapText="1"/>
      <protection hidden="1"/>
    </xf>
    <xf numFmtId="165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5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2" borderId="0" xfId="0" applyNumberFormat="1" applyFont="1" applyFill="1" applyAlignment="1" applyProtection="1">
      <alignment vertical="center"/>
      <protection hidden="1"/>
    </xf>
    <xf numFmtId="165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0" borderId="2" xfId="0" applyNumberFormat="1" applyFont="1" applyBorder="1" applyAlignment="1" applyProtection="1">
      <alignment vertical="center"/>
      <protection hidden="1"/>
    </xf>
    <xf numFmtId="165" fontId="16" fillId="0" borderId="3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0" fontId="3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justify" vertical="top" wrapText="1"/>
    </xf>
    <xf numFmtId="0" fontId="19" fillId="0" borderId="0" xfId="0" applyFont="1" applyFill="1" applyBorder="1" applyAlignment="1">
      <alignment horizontal="justify" vertical="top"/>
    </xf>
    <xf numFmtId="0" fontId="21" fillId="0" borderId="0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15" fillId="3" borderId="0" xfId="0" applyNumberFormat="1" applyFont="1" applyFill="1" applyAlignment="1">
      <alignment horizontal="center"/>
    </xf>
    <xf numFmtId="0" fontId="24" fillId="3" borderId="0" xfId="0" applyFont="1" applyFill="1"/>
    <xf numFmtId="0" fontId="16" fillId="3" borderId="0" xfId="0" applyFont="1" applyFill="1" applyAlignment="1">
      <alignment horizontal="right"/>
    </xf>
    <xf numFmtId="0" fontId="0" fillId="3" borderId="0" xfId="0" applyFill="1"/>
    <xf numFmtId="0" fontId="15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3" fillId="3" borderId="1" xfId="0" applyNumberFormat="1" applyFont="1" applyFill="1" applyBorder="1" applyAlignment="1">
      <alignment horizontal="left" vertical="top"/>
    </xf>
    <xf numFmtId="0" fontId="16" fillId="3" borderId="0" xfId="0" applyFont="1" applyFill="1"/>
    <xf numFmtId="0" fontId="27" fillId="3" borderId="0" xfId="0" applyFont="1" applyFill="1"/>
    <xf numFmtId="0" fontId="15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vertical="center"/>
    </xf>
    <xf numFmtId="0" fontId="29" fillId="3" borderId="0" xfId="0" applyFont="1" applyFill="1"/>
    <xf numFmtId="0" fontId="6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16" fillId="3" borderId="1" xfId="0" applyNumberFormat="1" applyFont="1" applyFill="1" applyBorder="1" applyAlignment="1">
      <alignment horizontal="left" vertical="top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3" fillId="5" borderId="0" xfId="0" applyFont="1" applyFill="1" applyBorder="1" applyAlignment="1" applyProtection="1">
      <alignment vertical="center"/>
    </xf>
    <xf numFmtId="10" fontId="16" fillId="0" borderId="0" xfId="0" applyNumberFormat="1" applyFont="1" applyFill="1" applyBorder="1" applyAlignment="1" applyProtection="1">
      <alignment horizontal="justify" vertical="top" wrapText="1"/>
    </xf>
    <xf numFmtId="10" fontId="20" fillId="0" borderId="0" xfId="0" applyNumberFormat="1" applyFont="1" applyFill="1" applyBorder="1" applyAlignment="1" applyProtection="1">
      <alignment horizontal="left" wrapText="1"/>
    </xf>
    <xf numFmtId="10" fontId="20" fillId="0" borderId="0" xfId="0" applyNumberFormat="1" applyFont="1" applyFill="1" applyBorder="1" applyAlignment="1" applyProtection="1">
      <alignment horizontal="left"/>
    </xf>
    <xf numFmtId="10" fontId="3" fillId="0" borderId="0" xfId="0" applyNumberFormat="1" applyFont="1" applyFill="1" applyAlignment="1" applyProtection="1">
      <alignment vertical="center"/>
    </xf>
    <xf numFmtId="10" fontId="20" fillId="0" borderId="0" xfId="0" applyNumberFormat="1" applyFont="1" applyFill="1" applyAlignment="1" applyProtection="1">
      <alignment vertical="center"/>
    </xf>
    <xf numFmtId="10" fontId="20" fillId="0" borderId="0" xfId="2" applyNumberFormat="1" applyFont="1" applyFill="1" applyBorder="1" applyAlignment="1" applyProtection="1">
      <alignment vertical="center" wrapText="1"/>
    </xf>
    <xf numFmtId="10" fontId="3" fillId="0" borderId="0" xfId="2" applyNumberFormat="1" applyFont="1" applyFill="1" applyBorder="1" applyAlignment="1" applyProtection="1">
      <alignment vertical="center" wrapText="1"/>
    </xf>
    <xf numFmtId="10" fontId="3" fillId="0" borderId="0" xfId="0" applyNumberFormat="1" applyFont="1" applyFill="1" applyBorder="1" applyAlignment="1" applyProtection="1">
      <alignment horizontal="center" vertical="top"/>
    </xf>
    <xf numFmtId="10" fontId="3" fillId="0" borderId="0" xfId="0" applyNumberFormat="1" applyFont="1" applyFill="1" applyBorder="1" applyAlignment="1" applyProtection="1">
      <alignment vertical="center"/>
    </xf>
    <xf numFmtId="10" fontId="3" fillId="0" borderId="0" xfId="0" applyNumberFormat="1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left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left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3" fillId="6" borderId="0" xfId="0" applyFont="1" applyFill="1" applyBorder="1" applyAlignment="1" applyProtection="1">
      <alignment vertical="center"/>
    </xf>
    <xf numFmtId="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19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vertical="top"/>
    </xf>
    <xf numFmtId="165" fontId="19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right" vertical="top"/>
    </xf>
    <xf numFmtId="165" fontId="19" fillId="0" borderId="0" xfId="2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top" wrapText="1"/>
    </xf>
    <xf numFmtId="165" fontId="16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 wrapText="1"/>
    </xf>
    <xf numFmtId="165" fontId="20" fillId="0" borderId="0" xfId="0" applyNumberFormat="1" applyFont="1" applyFill="1" applyAlignment="1" applyProtection="1">
      <alignment horizontal="right" vertical="center"/>
    </xf>
    <xf numFmtId="165" fontId="3" fillId="0" borderId="0" xfId="0" applyNumberFormat="1" applyFont="1" applyFill="1" applyAlignment="1" applyProtection="1">
      <alignment horizontal="right" vertical="center"/>
    </xf>
    <xf numFmtId="165" fontId="20" fillId="0" borderId="0" xfId="0" applyNumberFormat="1" applyFont="1" applyFill="1" applyAlignment="1" applyProtection="1">
      <alignment vertical="center"/>
    </xf>
    <xf numFmtId="165" fontId="19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6" fillId="0" borderId="0" xfId="0" applyNumberFormat="1" applyFont="1" applyFill="1" applyBorder="1" applyAlignment="1" applyProtection="1">
      <alignment horizontal="justify" vertical="top" wrapText="1"/>
    </xf>
    <xf numFmtId="169" fontId="20" fillId="0" borderId="0" xfId="0" applyNumberFormat="1" applyFont="1" applyFill="1" applyBorder="1" applyAlignment="1" applyProtection="1">
      <alignment horizontal="left" wrapText="1"/>
    </xf>
    <xf numFmtId="169" fontId="20" fillId="0" borderId="0" xfId="0" applyNumberFormat="1" applyFont="1" applyFill="1" applyBorder="1" applyAlignment="1" applyProtection="1">
      <alignment horizontal="left"/>
    </xf>
    <xf numFmtId="169" fontId="20" fillId="0" borderId="0" xfId="2" applyNumberFormat="1" applyFont="1" applyFill="1" applyBorder="1" applyAlignment="1" applyProtection="1">
      <alignment vertical="center" wrapText="1"/>
    </xf>
    <xf numFmtId="169" fontId="3" fillId="0" borderId="0" xfId="2" applyNumberFormat="1" applyFont="1" applyFill="1" applyBorder="1" applyAlignment="1" applyProtection="1">
      <alignment vertical="center" wrapText="1"/>
    </xf>
    <xf numFmtId="169" fontId="3" fillId="0" borderId="0" xfId="0" applyNumberFormat="1" applyFont="1" applyFill="1" applyAlignment="1" applyProtection="1">
      <alignment vertical="center"/>
    </xf>
    <xf numFmtId="0" fontId="3" fillId="7" borderId="0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165" fontId="3" fillId="0" borderId="1" xfId="2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justify" vertical="top" wrapText="1"/>
    </xf>
    <xf numFmtId="2" fontId="3" fillId="0" borderId="0" xfId="0" applyNumberFormat="1" applyFont="1" applyFill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top"/>
    </xf>
    <xf numFmtId="2" fontId="3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vertical="center"/>
    </xf>
    <xf numFmtId="169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0" fontId="19" fillId="0" borderId="1" xfId="0" applyNumberFormat="1" applyFont="1" applyFill="1" applyBorder="1" applyAlignment="1" applyProtection="1">
      <alignment horizontal="center" vertical="top" wrapText="1"/>
    </xf>
    <xf numFmtId="169" fontId="19" fillId="0" borderId="1" xfId="0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/>
    </xf>
    <xf numFmtId="2" fontId="19" fillId="0" borderId="1" xfId="2" applyNumberFormat="1" applyFont="1" applyFill="1" applyBorder="1" applyAlignment="1" applyProtection="1">
      <alignment horizontal="right" vertical="center" wrapText="1"/>
    </xf>
    <xf numFmtId="165" fontId="19" fillId="0" borderId="1" xfId="2" applyNumberFormat="1" applyFont="1" applyFill="1" applyBorder="1" applyAlignment="1" applyProtection="1">
      <alignment horizontal="right" vertical="center" wrapText="1"/>
    </xf>
    <xf numFmtId="10" fontId="19" fillId="0" borderId="1" xfId="2" applyNumberFormat="1" applyFont="1" applyFill="1" applyBorder="1" applyAlignment="1" applyProtection="1">
      <alignment horizontal="right" vertical="center" wrapText="1"/>
    </xf>
    <xf numFmtId="169" fontId="19" fillId="0" borderId="1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vertical="top"/>
    </xf>
    <xf numFmtId="0" fontId="20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2" fontId="18" fillId="8" borderId="1" xfId="0" applyNumberFormat="1" applyFont="1" applyFill="1" applyBorder="1" applyAlignment="1" applyProtection="1">
      <alignment horizontal="left" vertical="center" wrapText="1"/>
    </xf>
    <xf numFmtId="165" fontId="18" fillId="8" borderId="1" xfId="2" applyNumberFormat="1" applyFont="1" applyFill="1" applyBorder="1" applyAlignment="1" applyProtection="1">
      <alignment horizontal="right" vertical="center" wrapText="1"/>
    </xf>
    <xf numFmtId="2" fontId="18" fillId="8" borderId="1" xfId="2" applyNumberFormat="1" applyFont="1" applyFill="1" applyBorder="1" applyAlignment="1" applyProtection="1">
      <alignment horizontal="right" vertical="center" wrapText="1"/>
    </xf>
    <xf numFmtId="0" fontId="18" fillId="8" borderId="1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center" vertical="top" wrapText="1"/>
    </xf>
    <xf numFmtId="0" fontId="19" fillId="0" borderId="0" xfId="0" applyFont="1" applyFill="1" applyBorder="1" applyAlignment="1" applyProtection="1">
      <alignment horizontal="center" vertical="top" wrapText="1"/>
    </xf>
    <xf numFmtId="0" fontId="30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horizontal="center" vertical="top"/>
    </xf>
    <xf numFmtId="170" fontId="19" fillId="0" borderId="1" xfId="2" applyNumberFormat="1" applyFont="1" applyFill="1" applyBorder="1" applyAlignment="1" applyProtection="1">
      <alignment horizontal="right" vertical="center" wrapText="1"/>
    </xf>
    <xf numFmtId="170" fontId="18" fillId="8" borderId="1" xfId="2" applyNumberFormat="1" applyFont="1" applyFill="1" applyBorder="1" applyAlignment="1" applyProtection="1">
      <alignment horizontal="right" vertical="center" wrapText="1"/>
    </xf>
    <xf numFmtId="0" fontId="18" fillId="9" borderId="1" xfId="0" applyFont="1" applyFill="1" applyBorder="1" applyAlignment="1" applyProtection="1">
      <alignment horizontal="left" vertical="center" wrapText="1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0" applyNumberFormat="1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 wrapText="1"/>
    </xf>
    <xf numFmtId="165" fontId="3" fillId="0" borderId="0" xfId="0" applyNumberFormat="1" applyFont="1" applyFill="1" applyBorder="1" applyAlignment="1" applyProtection="1">
      <alignment vertical="top" wrapText="1"/>
    </xf>
    <xf numFmtId="165" fontId="18" fillId="9" borderId="1" xfId="2" applyNumberFormat="1" applyFont="1" applyFill="1" applyBorder="1" applyAlignment="1" applyProtection="1">
      <alignment horizontal="right" vertical="center" wrapText="1"/>
    </xf>
    <xf numFmtId="2" fontId="18" fillId="9" borderId="1" xfId="2" applyNumberFormat="1" applyFont="1" applyFill="1" applyBorder="1" applyAlignment="1" applyProtection="1">
      <alignment horizontal="right" vertical="center" wrapText="1"/>
    </xf>
    <xf numFmtId="2" fontId="3" fillId="4" borderId="0" xfId="0" applyNumberFormat="1" applyFont="1" applyFill="1" applyBorder="1" applyAlignment="1" applyProtection="1">
      <alignment vertical="center"/>
    </xf>
    <xf numFmtId="2" fontId="19" fillId="4" borderId="1" xfId="0" applyNumberFormat="1" applyFont="1" applyFill="1" applyBorder="1" applyAlignment="1" applyProtection="1">
      <alignment horizontal="center" vertical="top" wrapText="1"/>
    </xf>
    <xf numFmtId="2" fontId="19" fillId="4" borderId="1" xfId="2" applyNumberFormat="1" applyFont="1" applyFill="1" applyBorder="1" applyAlignment="1" applyProtection="1">
      <alignment horizontal="right" vertical="top" wrapText="1"/>
    </xf>
    <xf numFmtId="2" fontId="19" fillId="4" borderId="1" xfId="2" applyNumberFormat="1" applyFont="1" applyFill="1" applyBorder="1" applyAlignment="1" applyProtection="1">
      <alignment horizontal="right" vertical="center" wrapText="1"/>
    </xf>
    <xf numFmtId="2" fontId="18" fillId="4" borderId="1" xfId="2" applyNumberFormat="1" applyFont="1" applyFill="1" applyBorder="1" applyAlignment="1" applyProtection="1">
      <alignment horizontal="right" vertical="center" wrapText="1"/>
    </xf>
    <xf numFmtId="170" fontId="18" fillId="4" borderId="1" xfId="2" applyNumberFormat="1" applyFont="1" applyFill="1" applyBorder="1" applyAlignment="1" applyProtection="1">
      <alignment horizontal="right" vertical="center" wrapText="1"/>
    </xf>
    <xf numFmtId="170" fontId="19" fillId="4" borderId="1" xfId="2" applyNumberFormat="1" applyFont="1" applyFill="1" applyBorder="1" applyAlignment="1" applyProtection="1">
      <alignment horizontal="right" vertical="center" wrapText="1"/>
    </xf>
    <xf numFmtId="2" fontId="20" fillId="4" borderId="0" xfId="0" applyNumberFormat="1" applyFont="1" applyFill="1" applyAlignment="1" applyProtection="1">
      <alignment vertical="center"/>
    </xf>
    <xf numFmtId="2" fontId="3" fillId="4" borderId="0" xfId="0" applyNumberFormat="1" applyFont="1" applyFill="1" applyAlignment="1" applyProtection="1">
      <alignment vertical="center"/>
    </xf>
    <xf numFmtId="165" fontId="19" fillId="4" borderId="1" xfId="0" applyNumberFormat="1" applyFont="1" applyFill="1" applyBorder="1" applyAlignment="1" applyProtection="1">
      <alignment horizontal="center" vertical="top" wrapText="1"/>
    </xf>
    <xf numFmtId="165" fontId="19" fillId="4" borderId="1" xfId="2" applyNumberFormat="1" applyFont="1" applyFill="1" applyBorder="1" applyAlignment="1" applyProtection="1">
      <alignment horizontal="right" vertical="top" wrapText="1"/>
    </xf>
    <xf numFmtId="165" fontId="19" fillId="4" borderId="1" xfId="2" applyNumberFormat="1" applyFont="1" applyFill="1" applyBorder="1" applyAlignment="1" applyProtection="1">
      <alignment horizontal="right" vertical="center" wrapText="1"/>
    </xf>
    <xf numFmtId="165" fontId="20" fillId="4" borderId="0" xfId="0" applyNumberFormat="1" applyFont="1" applyFill="1" applyAlignment="1" applyProtection="1">
      <alignment vertical="center"/>
    </xf>
    <xf numFmtId="165" fontId="3" fillId="4" borderId="0" xfId="0" applyNumberFormat="1" applyFont="1" applyFill="1" applyAlignment="1" applyProtection="1">
      <alignment vertical="center"/>
    </xf>
    <xf numFmtId="165" fontId="20" fillId="4" borderId="0" xfId="2" applyNumberFormat="1" applyFont="1" applyFill="1" applyBorder="1" applyAlignment="1" applyProtection="1">
      <alignment vertical="center" wrapText="1"/>
    </xf>
    <xf numFmtId="165" fontId="3" fillId="4" borderId="0" xfId="2" applyNumberFormat="1" applyFont="1" applyFill="1" applyBorder="1" applyAlignment="1" applyProtection="1">
      <alignment vertical="center" wrapText="1"/>
    </xf>
    <xf numFmtId="2" fontId="20" fillId="4" borderId="0" xfId="2" applyNumberFormat="1" applyFont="1" applyFill="1" applyBorder="1" applyAlignment="1" applyProtection="1">
      <alignment vertical="center" wrapText="1"/>
    </xf>
    <xf numFmtId="2" fontId="3" fillId="4" borderId="0" xfId="2" applyNumberFormat="1" applyFont="1" applyFill="1" applyBorder="1" applyAlignment="1" applyProtection="1">
      <alignment vertical="center" wrapText="1"/>
    </xf>
    <xf numFmtId="2" fontId="20" fillId="4" borderId="0" xfId="0" applyNumberFormat="1" applyFont="1" applyFill="1" applyBorder="1" applyAlignment="1" applyProtection="1">
      <alignment vertical="center"/>
    </xf>
    <xf numFmtId="165" fontId="18" fillId="0" borderId="1" xfId="2" applyNumberFormat="1" applyFont="1" applyFill="1" applyBorder="1" applyAlignment="1" applyProtection="1">
      <alignment horizontal="right" vertical="center" wrapText="1"/>
    </xf>
    <xf numFmtId="165" fontId="18" fillId="10" borderId="1" xfId="2" applyNumberFormat="1" applyFont="1" applyFill="1" applyBorder="1" applyAlignment="1" applyProtection="1">
      <alignment horizontal="right" vertical="center" wrapText="1"/>
    </xf>
    <xf numFmtId="0" fontId="18" fillId="10" borderId="1" xfId="0" applyFont="1" applyFill="1" applyBorder="1" applyAlignment="1" applyProtection="1">
      <alignment horizontal="left" vertical="center" wrapText="1"/>
    </xf>
    <xf numFmtId="170" fontId="18" fillId="10" borderId="1" xfId="2" applyNumberFormat="1" applyFont="1" applyFill="1" applyBorder="1" applyAlignment="1" applyProtection="1">
      <alignment horizontal="right" vertical="center" wrapText="1"/>
    </xf>
    <xf numFmtId="2" fontId="18" fillId="10" borderId="1" xfId="2" applyNumberFormat="1" applyFont="1" applyFill="1" applyBorder="1" applyAlignment="1" applyProtection="1">
      <alignment horizontal="right" vertical="center" wrapText="1"/>
    </xf>
    <xf numFmtId="2" fontId="18" fillId="0" borderId="1" xfId="2" applyNumberFormat="1" applyFont="1" applyFill="1" applyBorder="1" applyAlignment="1" applyProtection="1">
      <alignment horizontal="right" vertical="center" wrapText="1"/>
    </xf>
    <xf numFmtId="10" fontId="18" fillId="8" borderId="1" xfId="2" applyNumberFormat="1" applyFont="1" applyFill="1" applyBorder="1" applyAlignment="1" applyProtection="1">
      <alignment horizontal="right" vertical="center" wrapText="1"/>
    </xf>
    <xf numFmtId="169" fontId="18" fillId="8" borderId="1" xfId="2" applyNumberFormat="1" applyFont="1" applyFill="1" applyBorder="1" applyAlignment="1" applyProtection="1">
      <alignment horizontal="right" vertical="center" wrapText="1"/>
    </xf>
    <xf numFmtId="2" fontId="18" fillId="9" borderId="1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1" fontId="19" fillId="0" borderId="1" xfId="0" applyNumberFormat="1" applyFont="1" applyFill="1" applyBorder="1" applyAlignment="1" applyProtection="1">
      <alignment horizontal="center" vertical="top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" fontId="19" fillId="4" borderId="1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165" fontId="20" fillId="0" borderId="0" xfId="2" applyNumberFormat="1" applyFont="1" applyFill="1" applyBorder="1" applyAlignment="1" applyProtection="1">
      <alignment vertical="center" wrapText="1"/>
    </xf>
    <xf numFmtId="2" fontId="20" fillId="0" borderId="0" xfId="2" applyNumberFormat="1" applyFont="1" applyFill="1" applyBorder="1" applyAlignment="1" applyProtection="1">
      <alignment vertical="center" wrapText="1"/>
    </xf>
    <xf numFmtId="2" fontId="20" fillId="0" borderId="0" xfId="0" applyNumberFormat="1" applyFont="1" applyFill="1" applyBorder="1" applyAlignment="1" applyProtection="1">
      <alignment vertical="center"/>
    </xf>
    <xf numFmtId="1" fontId="3" fillId="0" borderId="1" xfId="2" applyNumberFormat="1" applyFont="1" applyFill="1" applyBorder="1" applyAlignment="1">
      <alignment horizontal="center" vertical="top" wrapText="1"/>
    </xf>
    <xf numFmtId="165" fontId="15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top" wrapText="1"/>
    </xf>
    <xf numFmtId="165" fontId="18" fillId="4" borderId="1" xfId="2" applyNumberFormat="1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16" fillId="0" borderId="1" xfId="0" applyNumberFormat="1" applyFont="1" applyBorder="1" applyAlignment="1" applyProtection="1">
      <alignment vertical="center"/>
      <protection hidden="1"/>
    </xf>
    <xf numFmtId="165" fontId="1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 applyProtection="1">
      <alignment vertical="center" wrapText="1"/>
      <protection hidden="1"/>
    </xf>
    <xf numFmtId="165" fontId="16" fillId="0" borderId="4" xfId="0" applyNumberFormat="1" applyFont="1" applyBorder="1" applyAlignment="1" applyProtection="1">
      <alignment horizontal="center" vertical="top" wrapText="1"/>
      <protection hidden="1"/>
    </xf>
    <xf numFmtId="165" fontId="16" fillId="0" borderId="7" xfId="0" applyNumberFormat="1" applyFont="1" applyBorder="1" applyAlignment="1" applyProtection="1">
      <alignment horizontal="center" vertical="top" wrapText="1"/>
      <protection hidden="1"/>
    </xf>
    <xf numFmtId="165" fontId="16" fillId="0" borderId="2" xfId="0" applyNumberFormat="1" applyFont="1" applyBorder="1" applyAlignment="1" applyProtection="1">
      <alignment horizontal="center" vertical="top" wrapText="1"/>
      <protection hidden="1"/>
    </xf>
    <xf numFmtId="165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5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 applyProtection="1">
      <alignment horizontal="center" vertical="top" wrapText="1"/>
    </xf>
    <xf numFmtId="49" fontId="19" fillId="0" borderId="8" xfId="0" applyNumberFormat="1" applyFont="1" applyFill="1" applyBorder="1" applyAlignment="1" applyProtection="1">
      <alignment horizontal="center" vertical="top" wrapText="1"/>
    </xf>
    <xf numFmtId="49" fontId="19" fillId="0" borderId="5" xfId="0" applyNumberFormat="1" applyFont="1" applyFill="1" applyBorder="1" applyAlignment="1" applyProtection="1">
      <alignment horizontal="center" vertical="top" wrapText="1"/>
    </xf>
    <xf numFmtId="165" fontId="18" fillId="0" borderId="14" xfId="0" applyNumberFormat="1" applyFont="1" applyFill="1" applyBorder="1" applyAlignment="1" applyProtection="1">
      <alignment horizontal="center" vertical="top" wrapText="1"/>
    </xf>
    <xf numFmtId="165" fontId="18" fillId="0" borderId="12" xfId="0" applyNumberFormat="1" applyFont="1" applyFill="1" applyBorder="1" applyAlignment="1" applyProtection="1">
      <alignment horizontal="center" vertical="top" wrapText="1"/>
    </xf>
    <xf numFmtId="165" fontId="18" fillId="0" borderId="9" xfId="0" applyNumberFormat="1" applyFont="1" applyFill="1" applyBorder="1" applyAlignment="1" applyProtection="1">
      <alignment horizontal="center" vertical="top" wrapText="1"/>
    </xf>
    <xf numFmtId="165" fontId="18" fillId="0" borderId="11" xfId="0" applyNumberFormat="1" applyFont="1" applyFill="1" applyBorder="1" applyAlignment="1" applyProtection="1">
      <alignment horizontal="center" vertical="top" wrapText="1"/>
    </xf>
    <xf numFmtId="165" fontId="18" fillId="0" borderId="13" xfId="0" applyNumberFormat="1" applyFont="1" applyFill="1" applyBorder="1" applyAlignment="1" applyProtection="1">
      <alignment horizontal="center" vertical="top" wrapText="1"/>
    </xf>
    <xf numFmtId="165" fontId="18" fillId="0" borderId="3" xfId="0" applyNumberFormat="1" applyFont="1" applyFill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165" fontId="19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2" fontId="18" fillId="8" borderId="4" xfId="2" applyNumberFormat="1" applyFont="1" applyFill="1" applyBorder="1" applyAlignment="1" applyProtection="1">
      <alignment horizontal="left" vertical="center" wrapText="1"/>
    </xf>
    <xf numFmtId="2" fontId="18" fillId="8" borderId="7" xfId="2" applyNumberFormat="1" applyFont="1" applyFill="1" applyBorder="1" applyAlignment="1" applyProtection="1">
      <alignment horizontal="left" vertical="center" wrapText="1"/>
    </xf>
    <xf numFmtId="2" fontId="18" fillId="8" borderId="2" xfId="2" applyNumberFormat="1" applyFont="1" applyFill="1" applyBorder="1" applyAlignment="1" applyProtection="1">
      <alignment horizontal="left" vertical="center" wrapText="1"/>
    </xf>
    <xf numFmtId="2" fontId="19" fillId="0" borderId="1" xfId="0" applyNumberFormat="1" applyFont="1" applyFill="1" applyBorder="1" applyAlignment="1" applyProtection="1">
      <alignment horizontal="left" vertical="center" wrapText="1"/>
    </xf>
    <xf numFmtId="2" fontId="19" fillId="0" borderId="1" xfId="0" applyNumberFormat="1" applyFont="1" applyFill="1" applyBorder="1" applyAlignment="1" applyProtection="1">
      <alignment horizontal="center" vertical="top" wrapText="1"/>
    </xf>
    <xf numFmtId="2" fontId="19" fillId="0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left" vertical="center" wrapText="1"/>
    </xf>
    <xf numFmtId="2" fontId="18" fillId="0" borderId="14" xfId="0" applyNumberFormat="1" applyFont="1" applyFill="1" applyBorder="1" applyAlignment="1" applyProtection="1">
      <alignment horizontal="center" vertical="top" wrapText="1"/>
    </xf>
    <xf numFmtId="2" fontId="18" fillId="0" borderId="12" xfId="0" applyNumberFormat="1" applyFont="1" applyFill="1" applyBorder="1" applyAlignment="1" applyProtection="1">
      <alignment horizontal="center" vertical="top" wrapText="1"/>
    </xf>
    <xf numFmtId="2" fontId="18" fillId="0" borderId="9" xfId="0" applyNumberFormat="1" applyFont="1" applyFill="1" applyBorder="1" applyAlignment="1" applyProtection="1">
      <alignment horizontal="center" vertical="top" wrapText="1"/>
    </xf>
    <xf numFmtId="2" fontId="18" fillId="0" borderId="11" xfId="0" applyNumberFormat="1" applyFont="1" applyFill="1" applyBorder="1" applyAlignment="1" applyProtection="1">
      <alignment horizontal="center" vertical="top" wrapText="1"/>
    </xf>
    <xf numFmtId="2" fontId="18" fillId="0" borderId="13" xfId="0" applyNumberFormat="1" applyFont="1" applyFill="1" applyBorder="1" applyAlignment="1" applyProtection="1">
      <alignment horizontal="center" vertical="top" wrapText="1"/>
    </xf>
    <xf numFmtId="2" fontId="18" fillId="0" borderId="3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/>
    </xf>
    <xf numFmtId="2" fontId="19" fillId="0" borderId="1" xfId="0" applyNumberFormat="1" applyFont="1" applyFill="1" applyBorder="1" applyAlignment="1" applyProtection="1">
      <alignment horizontal="center" vertical="top"/>
    </xf>
    <xf numFmtId="2" fontId="19" fillId="0" borderId="14" xfId="0" applyNumberFormat="1" applyFont="1" applyFill="1" applyBorder="1" applyAlignment="1" applyProtection="1">
      <alignment horizontal="left" vertical="top" wrapText="1"/>
    </xf>
    <xf numFmtId="2" fontId="19" fillId="0" borderId="15" xfId="0" applyNumberFormat="1" applyFont="1" applyFill="1" applyBorder="1" applyAlignment="1" applyProtection="1">
      <alignment horizontal="left" vertical="top" wrapText="1"/>
    </xf>
    <xf numFmtId="2" fontId="19" fillId="0" borderId="12" xfId="0" applyNumberFormat="1" applyFont="1" applyFill="1" applyBorder="1" applyAlignment="1" applyProtection="1">
      <alignment horizontal="left" vertical="top" wrapText="1"/>
    </xf>
    <xf numFmtId="2" fontId="19" fillId="0" borderId="9" xfId="0" applyNumberFormat="1" applyFont="1" applyFill="1" applyBorder="1" applyAlignment="1" applyProtection="1">
      <alignment horizontal="left" vertical="top" wrapText="1"/>
    </xf>
    <xf numFmtId="2" fontId="19" fillId="0" borderId="0" xfId="0" applyNumberFormat="1" applyFont="1" applyFill="1" applyBorder="1" applyAlignment="1" applyProtection="1">
      <alignment horizontal="left" vertical="top" wrapText="1"/>
    </xf>
    <xf numFmtId="2" fontId="19" fillId="0" borderId="11" xfId="0" applyNumberFormat="1" applyFont="1" applyFill="1" applyBorder="1" applyAlignment="1" applyProtection="1">
      <alignment horizontal="left" vertical="top" wrapText="1"/>
    </xf>
    <xf numFmtId="2" fontId="19" fillId="0" borderId="13" xfId="0" applyNumberFormat="1" applyFont="1" applyFill="1" applyBorder="1" applyAlignment="1" applyProtection="1">
      <alignment horizontal="left" vertical="top" wrapText="1"/>
    </xf>
    <xf numFmtId="2" fontId="19" fillId="0" borderId="6" xfId="0" applyNumberFormat="1" applyFont="1" applyFill="1" applyBorder="1" applyAlignment="1" applyProtection="1">
      <alignment horizontal="left" vertical="top" wrapText="1"/>
    </xf>
    <xf numFmtId="2" fontId="19" fillId="0" borderId="3" xfId="0" applyNumberFormat="1" applyFont="1" applyFill="1" applyBorder="1" applyAlignment="1" applyProtection="1">
      <alignment horizontal="left" vertical="top" wrapText="1"/>
    </xf>
    <xf numFmtId="2" fontId="33" fillId="0" borderId="1" xfId="0" applyNumberFormat="1" applyFont="1" applyBorder="1"/>
    <xf numFmtId="0" fontId="32" fillId="0" borderId="1" xfId="0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 applyProtection="1">
      <alignment horizontal="left" vertical="top" wrapText="1"/>
    </xf>
    <xf numFmtId="2" fontId="33" fillId="0" borderId="1" xfId="0" applyNumberFormat="1" applyFont="1" applyFill="1" applyBorder="1"/>
    <xf numFmtId="0" fontId="35" fillId="0" borderId="0" xfId="0" applyFont="1" applyFill="1" applyBorder="1" applyAlignment="1" applyProtection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wrapText="1"/>
    </xf>
    <xf numFmtId="165" fontId="28" fillId="0" borderId="0" xfId="0" applyNumberFormat="1" applyFont="1" applyFill="1" applyBorder="1" applyAlignment="1" applyProtection="1">
      <alignment horizontal="justify" vertical="top" wrapText="1"/>
    </xf>
    <xf numFmtId="165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center" vertical="center"/>
    </xf>
    <xf numFmtId="165" fontId="18" fillId="0" borderId="10" xfId="0" applyNumberFormat="1" applyFont="1" applyFill="1" applyBorder="1" applyAlignment="1" applyProtection="1">
      <alignment horizontal="center" vertical="center"/>
    </xf>
    <xf numFmtId="165" fontId="18" fillId="0" borderId="8" xfId="0" applyNumberFormat="1" applyFont="1" applyFill="1" applyBorder="1" applyAlignment="1" applyProtection="1">
      <alignment horizontal="center" vertical="center"/>
    </xf>
    <xf numFmtId="165" fontId="18" fillId="0" borderId="5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justify" vertical="top" wrapText="1"/>
    </xf>
    <xf numFmtId="0" fontId="33" fillId="0" borderId="0" xfId="0" applyFont="1" applyFill="1" applyBorder="1" applyAlignment="1">
      <alignment horizontal="justify" vertical="top" wrapText="1"/>
    </xf>
    <xf numFmtId="0" fontId="19" fillId="0" borderId="1" xfId="0" applyFont="1" applyFill="1" applyBorder="1" applyAlignment="1" applyProtection="1">
      <alignment horizontal="left" vertical="center" wrapText="1"/>
    </xf>
    <xf numFmtId="165" fontId="19" fillId="0" borderId="10" xfId="0" applyNumberFormat="1" applyFont="1" applyFill="1" applyBorder="1" applyAlignment="1" applyProtection="1">
      <alignment horizontal="center" vertical="top" wrapText="1"/>
    </xf>
    <xf numFmtId="165" fontId="19" fillId="0" borderId="8" xfId="0" applyNumberFormat="1" applyFont="1" applyFill="1" applyBorder="1" applyAlignment="1" applyProtection="1">
      <alignment horizontal="center" vertical="top" wrapText="1"/>
    </xf>
    <xf numFmtId="165" fontId="19" fillId="0" borderId="5" xfId="0" applyNumberFormat="1" applyFont="1" applyFill="1" applyBorder="1" applyAlignment="1" applyProtection="1">
      <alignment horizontal="center" vertical="top" wrapText="1"/>
    </xf>
    <xf numFmtId="165" fontId="19" fillId="0" borderId="10" xfId="0" applyNumberFormat="1" applyFont="1" applyFill="1" applyBorder="1" applyAlignment="1" applyProtection="1">
      <alignment horizontal="left" vertical="top" wrapText="1"/>
    </xf>
    <xf numFmtId="165" fontId="19" fillId="0" borderId="8" xfId="0" applyNumberFormat="1" applyFont="1" applyFill="1" applyBorder="1" applyAlignment="1" applyProtection="1">
      <alignment horizontal="left" vertical="top" wrapText="1"/>
    </xf>
    <xf numFmtId="165" fontId="19" fillId="0" borderId="5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9" fillId="0" borderId="0" xfId="0" applyFont="1" applyFill="1" applyBorder="1" applyAlignment="1" applyProtection="1">
      <alignment horizontal="left" vertical="top" wrapText="1"/>
    </xf>
    <xf numFmtId="0" fontId="21" fillId="0" borderId="0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top" wrapText="1"/>
    </xf>
    <xf numFmtId="0" fontId="25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center" wrapText="1"/>
    </xf>
    <xf numFmtId="3" fontId="3" fillId="3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vertical="top" wrapText="1"/>
      <protection locked="0"/>
    </xf>
    <xf numFmtId="1" fontId="6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workbookViewId="0">
      <selection activeCell="AM10" sqref="AM10"/>
    </sheetView>
  </sheetViews>
  <sheetFormatPr defaultColWidth="9.140625" defaultRowHeight="15"/>
  <cols>
    <col min="1" max="1" width="4" style="1" customWidth="1"/>
    <col min="2" max="2" width="24.7109375" style="1" customWidth="1"/>
    <col min="3" max="3" width="18.140625" style="1" customWidth="1"/>
    <col min="4" max="4" width="13.7109375" style="1" customWidth="1"/>
    <col min="5" max="5" width="11.85546875" style="1" customWidth="1"/>
    <col min="6" max="6" width="6.7109375" style="1" customWidth="1"/>
    <col min="7" max="8" width="9.140625" style="1" customWidth="1"/>
    <col min="9" max="16384" width="9.140625" style="1"/>
  </cols>
  <sheetData>
    <row r="1" spans="1:48" ht="30.75" customHeight="1">
      <c r="A1" s="289" t="s">
        <v>39</v>
      </c>
      <c r="B1" s="290"/>
      <c r="C1" s="291" t="s">
        <v>40</v>
      </c>
      <c r="D1" s="292" t="s">
        <v>44</v>
      </c>
      <c r="E1" s="293"/>
      <c r="F1" s="294"/>
      <c r="G1" s="292" t="s">
        <v>17</v>
      </c>
      <c r="H1" s="293"/>
      <c r="I1" s="294"/>
      <c r="J1" s="292" t="s">
        <v>18</v>
      </c>
      <c r="K1" s="293"/>
      <c r="L1" s="294"/>
      <c r="M1" s="292" t="s">
        <v>22</v>
      </c>
      <c r="N1" s="293"/>
      <c r="O1" s="294"/>
      <c r="P1" s="295" t="s">
        <v>23</v>
      </c>
      <c r="Q1" s="296"/>
      <c r="R1" s="292" t="s">
        <v>24</v>
      </c>
      <c r="S1" s="293"/>
      <c r="T1" s="294"/>
      <c r="U1" s="292" t="s">
        <v>25</v>
      </c>
      <c r="V1" s="293"/>
      <c r="W1" s="294"/>
      <c r="X1" s="295" t="s">
        <v>26</v>
      </c>
      <c r="Y1" s="297"/>
      <c r="Z1" s="296"/>
      <c r="AA1" s="295" t="s">
        <v>27</v>
      </c>
      <c r="AB1" s="296"/>
      <c r="AC1" s="292" t="s">
        <v>28</v>
      </c>
      <c r="AD1" s="293"/>
      <c r="AE1" s="294"/>
      <c r="AF1" s="292" t="s">
        <v>29</v>
      </c>
      <c r="AG1" s="293"/>
      <c r="AH1" s="294"/>
      <c r="AI1" s="292" t="s">
        <v>30</v>
      </c>
      <c r="AJ1" s="293"/>
      <c r="AK1" s="294"/>
      <c r="AL1" s="295" t="s">
        <v>31</v>
      </c>
      <c r="AM1" s="296"/>
      <c r="AN1" s="292" t="s">
        <v>32</v>
      </c>
      <c r="AO1" s="293"/>
      <c r="AP1" s="294"/>
      <c r="AQ1" s="292" t="s">
        <v>33</v>
      </c>
      <c r="AR1" s="293"/>
      <c r="AS1" s="294"/>
      <c r="AT1" s="292" t="s">
        <v>34</v>
      </c>
      <c r="AU1" s="293"/>
      <c r="AV1" s="294"/>
    </row>
    <row r="2" spans="1:48" ht="39" customHeight="1">
      <c r="A2" s="290"/>
      <c r="B2" s="290"/>
      <c r="C2" s="291"/>
      <c r="D2" s="10" t="s">
        <v>47</v>
      </c>
      <c r="E2" s="10" t="s">
        <v>48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>
      <c r="A3" s="291" t="s">
        <v>82</v>
      </c>
      <c r="B3" s="291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291"/>
      <c r="B4" s="291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291"/>
      <c r="B5" s="291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5.5">
      <c r="A6" s="291"/>
      <c r="B6" s="291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291"/>
      <c r="B7" s="291"/>
      <c r="C7" s="8" t="s">
        <v>43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5.5">
      <c r="A8" s="291"/>
      <c r="B8" s="291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5.5">
      <c r="A9" s="291"/>
      <c r="B9" s="291"/>
      <c r="C9" s="8" t="s">
        <v>42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3" sqref="A3:E3"/>
    </sheetView>
  </sheetViews>
  <sheetFormatPr defaultRowHeight="15"/>
  <cols>
    <col min="1" max="1" width="48.85546875" customWidth="1"/>
    <col min="2" max="2" width="11.7109375" customWidth="1"/>
    <col min="3" max="3" width="13.7109375" customWidth="1"/>
    <col min="4" max="4" width="16.28515625" customWidth="1"/>
    <col min="5" max="5" width="26.85546875" customWidth="1"/>
  </cols>
  <sheetData>
    <row r="1" spans="1:5">
      <c r="A1" s="298" t="s">
        <v>57</v>
      </c>
      <c r="B1" s="298"/>
      <c r="C1" s="298"/>
      <c r="D1" s="298"/>
      <c r="E1" s="298"/>
    </row>
    <row r="2" spans="1:5">
      <c r="A2" s="12"/>
      <c r="B2" s="12"/>
      <c r="C2" s="12"/>
      <c r="D2" s="12"/>
      <c r="E2" s="12"/>
    </row>
    <row r="3" spans="1:5">
      <c r="A3" s="299" t="s">
        <v>129</v>
      </c>
      <c r="B3" s="299"/>
      <c r="C3" s="299"/>
      <c r="D3" s="299"/>
      <c r="E3" s="299"/>
    </row>
    <row r="4" spans="1:5" ht="45" customHeight="1">
      <c r="A4" s="13" t="s">
        <v>51</v>
      </c>
      <c r="B4" s="13" t="s">
        <v>58</v>
      </c>
      <c r="C4" s="13" t="s">
        <v>52</v>
      </c>
      <c r="D4" s="13" t="s">
        <v>53</v>
      </c>
      <c r="E4" s="13" t="s">
        <v>54</v>
      </c>
    </row>
    <row r="5" spans="1:5" ht="57.75" customHeight="1">
      <c r="A5" s="14" t="s">
        <v>59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60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61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62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7">
      <c r="A9" s="17" t="s">
        <v>63</v>
      </c>
      <c r="B9" s="18">
        <v>0.5</v>
      </c>
      <c r="C9" s="19"/>
      <c r="D9" s="18">
        <f t="shared" si="0"/>
        <v>0</v>
      </c>
      <c r="E9" s="17"/>
    </row>
    <row r="10" spans="1:5" ht="27">
      <c r="A10" s="17" t="s">
        <v>64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65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66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67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68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7">
      <c r="A15" s="24" t="s">
        <v>69</v>
      </c>
      <c r="B15" s="25">
        <v>0.5</v>
      </c>
      <c r="C15" s="26"/>
      <c r="D15" s="25">
        <f t="shared" si="0"/>
        <v>0</v>
      </c>
      <c r="E15" s="24"/>
    </row>
    <row r="16" spans="1:5" ht="27">
      <c r="A16" s="17" t="s">
        <v>70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71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>
      <c r="A18" s="17" t="s">
        <v>72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73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74</v>
      </c>
      <c r="B20" s="18">
        <v>0.5</v>
      </c>
      <c r="C20" s="19"/>
      <c r="D20" s="18">
        <f t="shared" si="0"/>
        <v>0</v>
      </c>
      <c r="E20" s="17"/>
    </row>
    <row r="21" spans="1:5" ht="27">
      <c r="A21" s="17" t="s">
        <v>75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76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7">
      <c r="A23" s="17" t="s">
        <v>77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55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56</v>
      </c>
    </row>
    <row r="25" spans="1:5">
      <c r="A25" s="28"/>
      <c r="B25" s="28"/>
      <c r="C25" s="28"/>
      <c r="D25" s="28"/>
      <c r="E25" s="28"/>
    </row>
    <row r="26" spans="1:5">
      <c r="A26" s="300" t="s">
        <v>78</v>
      </c>
      <c r="B26" s="300"/>
      <c r="C26" s="300"/>
      <c r="D26" s="300"/>
      <c r="E26" s="300"/>
    </row>
    <row r="27" spans="1:5">
      <c r="A27" s="28"/>
      <c r="B27" s="28"/>
      <c r="C27" s="28"/>
      <c r="D27" s="28"/>
      <c r="E27" s="28"/>
    </row>
    <row r="28" spans="1:5">
      <c r="A28" s="300" t="s">
        <v>79</v>
      </c>
      <c r="B28" s="300"/>
      <c r="C28" s="300"/>
      <c r="D28" s="300"/>
      <c r="E28" s="300"/>
    </row>
    <row r="29" spans="1:5">
      <c r="A29" s="300"/>
      <c r="B29" s="300"/>
      <c r="C29" s="300"/>
      <c r="D29" s="300"/>
      <c r="E29" s="300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40625" defaultRowHeight="12.75"/>
  <cols>
    <col min="1" max="1" width="4.5703125" style="44" customWidth="1"/>
    <col min="2" max="2" width="42.5703125" style="44" customWidth="1"/>
    <col min="3" max="3" width="6.85546875" style="44" customWidth="1"/>
    <col min="4" max="15" width="9.5703125" style="44" customWidth="1"/>
    <col min="16" max="17" width="10.5703125" style="44" customWidth="1"/>
    <col min="18" max="29" width="0" style="45" hidden="1" customWidth="1"/>
    <col min="30" max="16384" width="9.140625" style="45"/>
  </cols>
  <sheetData>
    <row r="1" spans="1:256">
      <c r="Q1" s="35" t="s">
        <v>50</v>
      </c>
    </row>
    <row r="2" spans="1:256">
      <c r="A2" s="46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6" s="49" customFormat="1" ht="53.25" customHeight="1">
      <c r="A3" s="37" t="s">
        <v>0</v>
      </c>
      <c r="B3" s="314" t="s">
        <v>45</v>
      </c>
      <c r="C3" s="314"/>
      <c r="D3" s="37" t="s">
        <v>17</v>
      </c>
      <c r="E3" s="48" t="s">
        <v>18</v>
      </c>
      <c r="F3" s="37" t="s">
        <v>22</v>
      </c>
      <c r="G3" s="48" t="s">
        <v>24</v>
      </c>
      <c r="H3" s="37" t="s">
        <v>25</v>
      </c>
      <c r="I3" s="48" t="s">
        <v>26</v>
      </c>
      <c r="J3" s="37" t="s">
        <v>28</v>
      </c>
      <c r="K3" s="48" t="s">
        <v>29</v>
      </c>
      <c r="L3" s="37" t="s">
        <v>30</v>
      </c>
      <c r="M3" s="48" t="s">
        <v>32</v>
      </c>
      <c r="N3" s="37" t="s">
        <v>33</v>
      </c>
      <c r="O3" s="48" t="s">
        <v>34</v>
      </c>
      <c r="P3" s="37" t="s">
        <v>80</v>
      </c>
      <c r="Q3" s="37" t="s">
        <v>49</v>
      </c>
      <c r="R3" s="36" t="s">
        <v>17</v>
      </c>
      <c r="S3" s="30" t="s">
        <v>18</v>
      </c>
      <c r="T3" s="36" t="s">
        <v>22</v>
      </c>
      <c r="U3" s="30" t="s">
        <v>24</v>
      </c>
      <c r="V3" s="36" t="s">
        <v>25</v>
      </c>
      <c r="W3" s="30" t="s">
        <v>26</v>
      </c>
      <c r="X3" s="36" t="s">
        <v>28</v>
      </c>
      <c r="Y3" s="30" t="s">
        <v>29</v>
      </c>
      <c r="Z3" s="36" t="s">
        <v>30</v>
      </c>
      <c r="AA3" s="30" t="s">
        <v>32</v>
      </c>
      <c r="AB3" s="36" t="s">
        <v>33</v>
      </c>
      <c r="AC3" s="30" t="s">
        <v>34</v>
      </c>
    </row>
    <row r="4" spans="1:256" ht="15" customHeight="1">
      <c r="A4" s="50" t="s">
        <v>83</v>
      </c>
      <c r="B4" s="51"/>
      <c r="C4" s="51"/>
      <c r="D4" s="5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52"/>
    </row>
    <row r="5" spans="1:256" ht="283.5" customHeight="1">
      <c r="A5" s="301" t="s">
        <v>1</v>
      </c>
      <c r="B5" s="308" t="s">
        <v>84</v>
      </c>
      <c r="C5" s="53" t="s">
        <v>20</v>
      </c>
      <c r="D5" s="55" t="s">
        <v>216</v>
      </c>
      <c r="E5" s="55" t="s">
        <v>217</v>
      </c>
      <c r="F5" s="55" t="s">
        <v>218</v>
      </c>
      <c r="G5" s="55" t="s">
        <v>219</v>
      </c>
      <c r="H5" s="55" t="s">
        <v>218</v>
      </c>
      <c r="I5" s="55" t="s">
        <v>220</v>
      </c>
      <c r="J5" s="55" t="s">
        <v>219</v>
      </c>
      <c r="K5" s="55" t="s">
        <v>221</v>
      </c>
      <c r="L5" s="55" t="s">
        <v>222</v>
      </c>
      <c r="M5" s="55" t="s">
        <v>223</v>
      </c>
      <c r="N5" s="55" t="s">
        <v>222</v>
      </c>
      <c r="O5" s="55" t="s">
        <v>224</v>
      </c>
      <c r="P5" s="56"/>
      <c r="Q5" s="56"/>
    </row>
    <row r="6" spans="1:256" ht="105.75" customHeight="1">
      <c r="A6" s="301"/>
      <c r="B6" s="308"/>
      <c r="C6" s="53"/>
      <c r="D6" s="55"/>
      <c r="E6" s="55"/>
      <c r="F6" s="55"/>
      <c r="G6" s="55"/>
      <c r="H6" s="55"/>
      <c r="I6" s="55"/>
      <c r="J6" s="55"/>
      <c r="K6" s="57" t="s">
        <v>199</v>
      </c>
      <c r="L6" s="57" t="s">
        <v>200</v>
      </c>
      <c r="M6" s="57" t="s">
        <v>201</v>
      </c>
      <c r="N6" s="57" t="s">
        <v>202</v>
      </c>
      <c r="O6" s="55" t="s">
        <v>204</v>
      </c>
      <c r="P6" s="56"/>
      <c r="Q6" s="56"/>
    </row>
    <row r="7" spans="1:256" ht="74.25" customHeight="1">
      <c r="A7" s="301"/>
      <c r="B7" s="308"/>
      <c r="C7" s="53" t="s">
        <v>21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56" ht="175.5" customHeight="1">
      <c r="A8" s="301" t="s">
        <v>3</v>
      </c>
      <c r="B8" s="308" t="s">
        <v>85</v>
      </c>
      <c r="C8" s="53" t="s">
        <v>20</v>
      </c>
      <c r="D8" s="55"/>
      <c r="E8" s="56"/>
      <c r="F8" s="56"/>
      <c r="G8" s="56"/>
      <c r="H8" s="56"/>
      <c r="I8" s="57" t="s">
        <v>199</v>
      </c>
      <c r="J8" s="57" t="s">
        <v>200</v>
      </c>
      <c r="K8" s="57" t="s">
        <v>201</v>
      </c>
      <c r="L8" s="57" t="s">
        <v>202</v>
      </c>
      <c r="M8" s="302" t="s">
        <v>204</v>
      </c>
      <c r="N8" s="303"/>
      <c r="O8" s="304"/>
      <c r="P8" s="56"/>
      <c r="Q8" s="56"/>
    </row>
    <row r="9" spans="1:256" ht="33.75" customHeight="1">
      <c r="A9" s="301"/>
      <c r="B9" s="308"/>
      <c r="C9" s="53" t="s">
        <v>21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256" ht="151.5" customHeight="1">
      <c r="A10" s="301" t="s">
        <v>4</v>
      </c>
      <c r="B10" s="308" t="s">
        <v>86</v>
      </c>
      <c r="C10" s="53" t="s">
        <v>20</v>
      </c>
      <c r="D10" s="55" t="s">
        <v>205</v>
      </c>
      <c r="E10" s="55"/>
      <c r="F10" s="55" t="s">
        <v>206</v>
      </c>
      <c r="G10" s="55"/>
      <c r="H10" s="55" t="s">
        <v>207</v>
      </c>
      <c r="I10" s="55" t="s">
        <v>208</v>
      </c>
      <c r="J10" s="55" t="s">
        <v>209</v>
      </c>
      <c r="K10" s="55"/>
      <c r="L10" s="55"/>
      <c r="M10" s="55" t="s">
        <v>210</v>
      </c>
      <c r="N10" s="55"/>
      <c r="O10" s="55"/>
      <c r="P10" s="56"/>
      <c r="Q10" s="56"/>
    </row>
    <row r="11" spans="1:256" ht="40.5" customHeight="1">
      <c r="A11" s="301"/>
      <c r="B11" s="308"/>
      <c r="C11" s="53" t="s">
        <v>21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256" ht="355.5" customHeight="1">
      <c r="A12" s="301" t="s">
        <v>5</v>
      </c>
      <c r="B12" s="308" t="s">
        <v>227</v>
      </c>
      <c r="C12" s="53" t="s">
        <v>20</v>
      </c>
      <c r="D12" s="55"/>
      <c r="E12" s="55" t="s">
        <v>148</v>
      </c>
      <c r="F12" s="55"/>
      <c r="G12" s="55" t="s">
        <v>149</v>
      </c>
      <c r="H12" s="55" t="s">
        <v>150</v>
      </c>
      <c r="I12" s="55" t="s">
        <v>151</v>
      </c>
      <c r="J12" s="55"/>
      <c r="K12" s="55"/>
      <c r="L12" s="55" t="s">
        <v>150</v>
      </c>
      <c r="M12" s="55"/>
      <c r="N12" s="55"/>
      <c r="O12" s="55" t="s">
        <v>152</v>
      </c>
      <c r="P12" s="56"/>
      <c r="Q12" s="56"/>
    </row>
    <row r="13" spans="1:256" ht="24" customHeight="1">
      <c r="A13" s="301"/>
      <c r="B13" s="308"/>
      <c r="C13" s="53" t="s">
        <v>21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256" ht="96" customHeight="1">
      <c r="A14" s="301" t="s">
        <v>9</v>
      </c>
      <c r="B14" s="308" t="s">
        <v>87</v>
      </c>
      <c r="C14" s="53" t="s">
        <v>20</v>
      </c>
      <c r="D14" s="55"/>
      <c r="E14" s="56"/>
      <c r="F14" s="61" t="s">
        <v>239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56" ht="39" customHeight="1">
      <c r="A15" s="301"/>
      <c r="B15" s="308"/>
      <c r="C15" s="53" t="s">
        <v>21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256">
      <c r="A16" s="32" t="s">
        <v>88</v>
      </c>
      <c r="B16" s="62"/>
      <c r="C16" s="62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AI16" s="319"/>
      <c r="AJ16" s="319"/>
      <c r="AK16" s="319"/>
      <c r="AZ16" s="319"/>
      <c r="BA16" s="319"/>
      <c r="BB16" s="319"/>
      <c r="BQ16" s="319"/>
      <c r="BR16" s="319"/>
      <c r="BS16" s="319"/>
      <c r="CH16" s="319"/>
      <c r="CI16" s="319"/>
      <c r="CJ16" s="319"/>
      <c r="CY16" s="319"/>
      <c r="CZ16" s="319"/>
      <c r="DA16" s="319"/>
      <c r="DP16" s="319"/>
      <c r="DQ16" s="319"/>
      <c r="DR16" s="319"/>
      <c r="EG16" s="319"/>
      <c r="EH16" s="319"/>
      <c r="EI16" s="319"/>
      <c r="EX16" s="319"/>
      <c r="EY16" s="319"/>
      <c r="EZ16" s="319"/>
      <c r="FO16" s="319"/>
      <c r="FP16" s="319"/>
      <c r="FQ16" s="319"/>
      <c r="GF16" s="319"/>
      <c r="GG16" s="319"/>
      <c r="GH16" s="319"/>
      <c r="GW16" s="319"/>
      <c r="GX16" s="319"/>
      <c r="GY16" s="319"/>
      <c r="HN16" s="319"/>
      <c r="HO16" s="319"/>
      <c r="HP16" s="319"/>
      <c r="IE16" s="319"/>
      <c r="IF16" s="319"/>
      <c r="IG16" s="319"/>
      <c r="IV16" s="319"/>
    </row>
    <row r="17" spans="1:17" ht="320.25" customHeight="1">
      <c r="A17" s="301" t="s">
        <v>6</v>
      </c>
      <c r="B17" s="308" t="s">
        <v>89</v>
      </c>
      <c r="C17" s="53" t="s">
        <v>20</v>
      </c>
      <c r="D17" s="63" t="s">
        <v>157</v>
      </c>
      <c r="E17" s="63" t="s">
        <v>158</v>
      </c>
      <c r="F17" s="63" t="s">
        <v>159</v>
      </c>
      <c r="G17" s="63" t="s">
        <v>160</v>
      </c>
      <c r="H17" s="63" t="s">
        <v>161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9.950000000000003" customHeight="1">
      <c r="A18" s="301"/>
      <c r="B18" s="308"/>
      <c r="C18" s="53" t="s">
        <v>21</v>
      </c>
      <c r="D18" s="55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194.25" customHeight="1">
      <c r="A19" s="301" t="s">
        <v>7</v>
      </c>
      <c r="B19" s="308" t="s">
        <v>225</v>
      </c>
      <c r="C19" s="53" t="s">
        <v>20</v>
      </c>
      <c r="D19" s="57" t="s">
        <v>240</v>
      </c>
      <c r="E19" s="57" t="s">
        <v>241</v>
      </c>
      <c r="F19" s="64" t="s">
        <v>170</v>
      </c>
      <c r="G19" s="57" t="s">
        <v>171</v>
      </c>
      <c r="H19" s="65"/>
      <c r="I19" s="65"/>
      <c r="J19" s="65"/>
      <c r="K19" s="57"/>
      <c r="L19" s="57"/>
      <c r="M19" s="57"/>
      <c r="N19" s="57"/>
      <c r="O19" s="57"/>
      <c r="P19" s="57" t="s">
        <v>172</v>
      </c>
      <c r="Q19" s="56"/>
    </row>
    <row r="20" spans="1:17" ht="39.950000000000003" customHeight="1">
      <c r="A20" s="301"/>
      <c r="B20" s="308"/>
      <c r="C20" s="53" t="s">
        <v>21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211.5" customHeight="1">
      <c r="A21" s="301" t="s">
        <v>8</v>
      </c>
      <c r="B21" s="308" t="s">
        <v>228</v>
      </c>
      <c r="C21" s="53" t="s">
        <v>20</v>
      </c>
      <c r="D21" s="66" t="s">
        <v>242</v>
      </c>
      <c r="E21" s="66" t="s">
        <v>173</v>
      </c>
      <c r="F21" s="66" t="s">
        <v>170</v>
      </c>
      <c r="G21" s="67" t="s">
        <v>174</v>
      </c>
      <c r="H21" s="67" t="s">
        <v>174</v>
      </c>
      <c r="I21" s="66" t="s">
        <v>174</v>
      </c>
      <c r="J21" s="66" t="s">
        <v>174</v>
      </c>
      <c r="K21" s="66" t="s">
        <v>174</v>
      </c>
      <c r="L21" s="66" t="s">
        <v>174</v>
      </c>
      <c r="M21" s="66" t="s">
        <v>174</v>
      </c>
      <c r="N21" s="66" t="s">
        <v>175</v>
      </c>
      <c r="O21" s="66" t="s">
        <v>176</v>
      </c>
      <c r="P21" s="57" t="s">
        <v>177</v>
      </c>
      <c r="Q21" s="56"/>
    </row>
    <row r="22" spans="1:17" ht="31.5" customHeight="1">
      <c r="A22" s="301"/>
      <c r="B22" s="308"/>
      <c r="C22" s="53" t="s">
        <v>21</v>
      </c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s="69" customFormat="1" ht="223.5" customHeight="1">
      <c r="A23" s="305" t="s">
        <v>14</v>
      </c>
      <c r="B23" s="310" t="s">
        <v>229</v>
      </c>
      <c r="C23" s="68" t="s">
        <v>20</v>
      </c>
      <c r="D23" s="57" t="str">
        <f>$D$19</f>
        <v>подготовка конкурсной документации</v>
      </c>
      <c r="E23" s="57" t="s">
        <v>243</v>
      </c>
      <c r="F23" s="64" t="s">
        <v>170</v>
      </c>
      <c r="G23" s="57" t="s">
        <v>178</v>
      </c>
      <c r="H23" s="57" t="s">
        <v>179</v>
      </c>
      <c r="I23" s="57" t="s">
        <v>134</v>
      </c>
      <c r="J23" s="57"/>
      <c r="K23" s="57" t="s">
        <v>180</v>
      </c>
      <c r="L23" s="57"/>
      <c r="M23" s="65"/>
      <c r="N23" s="65"/>
      <c r="O23" s="65"/>
      <c r="P23" s="57" t="s">
        <v>181</v>
      </c>
      <c r="Q23" s="65"/>
    </row>
    <row r="24" spans="1:17" s="69" customFormat="1" ht="39.950000000000003" customHeight="1">
      <c r="A24" s="307"/>
      <c r="B24" s="310"/>
      <c r="C24" s="68" t="s">
        <v>21</v>
      </c>
      <c r="D24" s="5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s="69" customFormat="1" ht="104.25" customHeight="1">
      <c r="A25" s="309" t="s">
        <v>15</v>
      </c>
      <c r="B25" s="310" t="s">
        <v>230</v>
      </c>
      <c r="C25" s="68" t="s">
        <v>20</v>
      </c>
      <c r="D25" s="70"/>
      <c r="E25" s="57" t="str">
        <f>$D$19</f>
        <v>подготовка конкурсной документации</v>
      </c>
      <c r="F25" s="64" t="s">
        <v>170</v>
      </c>
      <c r="G25" s="57" t="s">
        <v>182</v>
      </c>
      <c r="H25" s="57" t="str">
        <f>$D$19</f>
        <v>подготовка конкурсной документации</v>
      </c>
      <c r="I25" s="64" t="s">
        <v>170</v>
      </c>
      <c r="J25" s="57" t="s">
        <v>182</v>
      </c>
      <c r="K25" s="65"/>
      <c r="L25" s="65"/>
      <c r="M25" s="65"/>
      <c r="N25" s="65"/>
      <c r="O25" s="65"/>
      <c r="P25" s="66" t="s">
        <v>183</v>
      </c>
      <c r="Q25" s="65"/>
    </row>
    <row r="26" spans="1:17" s="69" customFormat="1" ht="39.950000000000003" customHeight="1">
      <c r="A26" s="309"/>
      <c r="B26" s="310"/>
      <c r="C26" s="68" t="s">
        <v>21</v>
      </c>
      <c r="D26" s="57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>
      <c r="A27" s="32" t="s">
        <v>90</v>
      </c>
      <c r="B27" s="71"/>
      <c r="C27" s="71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1.75" customHeight="1">
      <c r="A28" s="53" t="s">
        <v>16</v>
      </c>
      <c r="B28" s="54" t="s">
        <v>231</v>
      </c>
      <c r="C28" s="53" t="s">
        <v>20</v>
      </c>
      <c r="D28" s="55" t="s">
        <v>138</v>
      </c>
      <c r="E28" s="55" t="s">
        <v>138</v>
      </c>
      <c r="F28" s="55" t="s">
        <v>138</v>
      </c>
      <c r="G28" s="55" t="s">
        <v>139</v>
      </c>
      <c r="H28" s="55" t="s">
        <v>139</v>
      </c>
      <c r="I28" s="55" t="s">
        <v>139</v>
      </c>
      <c r="J28" s="55" t="s">
        <v>140</v>
      </c>
      <c r="K28" s="55" t="s">
        <v>140</v>
      </c>
      <c r="L28" s="55" t="s">
        <v>140</v>
      </c>
      <c r="M28" s="55" t="s">
        <v>141</v>
      </c>
      <c r="N28" s="55" t="s">
        <v>141</v>
      </c>
      <c r="O28" s="56"/>
      <c r="P28" s="56"/>
      <c r="Q28" s="56"/>
    </row>
    <row r="29" spans="1:17" ht="39.950000000000003" customHeight="1">
      <c r="A29" s="53"/>
      <c r="B29" s="54"/>
      <c r="C29" s="53" t="s">
        <v>21</v>
      </c>
      <c r="D29" s="5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>
      <c r="A30" s="33" t="s">
        <v>91</v>
      </c>
      <c r="B30" s="72"/>
      <c r="C30" s="73"/>
      <c r="D30" s="74"/>
      <c r="E30" s="75"/>
      <c r="F30" s="7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ht="241.5" customHeight="1">
      <c r="A31" s="301" t="s">
        <v>93</v>
      </c>
      <c r="B31" s="308" t="s">
        <v>92</v>
      </c>
      <c r="C31" s="53" t="s">
        <v>20</v>
      </c>
      <c r="D31" s="55" t="s">
        <v>211</v>
      </c>
      <c r="E31" s="55" t="s">
        <v>212</v>
      </c>
      <c r="F31" s="55" t="s">
        <v>213</v>
      </c>
      <c r="G31" s="55" t="s">
        <v>213</v>
      </c>
      <c r="H31" s="55" t="s">
        <v>140</v>
      </c>
      <c r="I31" s="55" t="s">
        <v>141</v>
      </c>
      <c r="J31" s="55" t="s">
        <v>141</v>
      </c>
      <c r="K31" s="55" t="s">
        <v>141</v>
      </c>
      <c r="L31" s="55" t="s">
        <v>141</v>
      </c>
      <c r="M31" s="55" t="s">
        <v>214</v>
      </c>
      <c r="N31" s="55" t="s">
        <v>214</v>
      </c>
      <c r="O31" s="55" t="s">
        <v>214</v>
      </c>
      <c r="P31" s="56"/>
      <c r="Q31" s="56"/>
    </row>
    <row r="32" spans="1:17" ht="45.75" customHeight="1">
      <c r="A32" s="301"/>
      <c r="B32" s="308"/>
      <c r="C32" s="53" t="s">
        <v>21</v>
      </c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>
      <c r="A33" s="32" t="s">
        <v>94</v>
      </c>
      <c r="B33" s="54"/>
      <c r="C33" s="53"/>
      <c r="D33" s="55"/>
      <c r="E33" s="56"/>
      <c r="F33" s="56"/>
      <c r="G33" s="56"/>
      <c r="H33" s="58"/>
      <c r="I33" s="77"/>
      <c r="J33" s="77"/>
      <c r="K33" s="77"/>
      <c r="L33" s="77"/>
      <c r="M33" s="77"/>
      <c r="N33" s="77"/>
      <c r="O33" s="77"/>
      <c r="P33" s="77"/>
      <c r="Q33" s="77"/>
    </row>
    <row r="34" spans="1:17" ht="30.75" customHeight="1">
      <c r="A34" s="301" t="s">
        <v>95</v>
      </c>
      <c r="B34" s="308" t="s">
        <v>96</v>
      </c>
      <c r="C34" s="53" t="s">
        <v>20</v>
      </c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30.75" customHeight="1">
      <c r="A35" s="301"/>
      <c r="B35" s="308"/>
      <c r="C35" s="53" t="s">
        <v>21</v>
      </c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39.950000000000003" customHeight="1">
      <c r="A36" s="317" t="s">
        <v>97</v>
      </c>
      <c r="B36" s="315" t="s">
        <v>128</v>
      </c>
      <c r="C36" s="53" t="s">
        <v>20</v>
      </c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17" ht="39.950000000000003" customHeight="1">
      <c r="A37" s="318"/>
      <c r="B37" s="316"/>
      <c r="C37" s="53" t="s">
        <v>21</v>
      </c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>
      <c r="A38" s="34" t="s">
        <v>98</v>
      </c>
      <c r="B38" s="78"/>
      <c r="C38" s="79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238.5" customHeight="1">
      <c r="A39" s="301" t="s">
        <v>99</v>
      </c>
      <c r="B39" s="308" t="s">
        <v>226</v>
      </c>
      <c r="C39" s="53" t="s">
        <v>20</v>
      </c>
      <c r="D39" s="92"/>
      <c r="E39" s="92" t="s">
        <v>245</v>
      </c>
      <c r="F39" s="92" t="s">
        <v>244</v>
      </c>
      <c r="G39" s="92" t="s">
        <v>233</v>
      </c>
      <c r="H39" s="325" t="s">
        <v>246</v>
      </c>
      <c r="I39" s="326"/>
      <c r="J39" s="326"/>
      <c r="K39" s="326"/>
      <c r="L39" s="326"/>
      <c r="M39" s="326"/>
      <c r="N39" s="326"/>
      <c r="O39" s="327"/>
      <c r="P39" s="55" t="s">
        <v>188</v>
      </c>
      <c r="Q39" s="56"/>
    </row>
    <row r="40" spans="1:17" ht="39.950000000000003" customHeight="1">
      <c r="A40" s="301" t="s">
        <v>10</v>
      </c>
      <c r="B40" s="308" t="s">
        <v>11</v>
      </c>
      <c r="C40" s="53" t="s">
        <v>21</v>
      </c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spans="1:17" ht="194.25" customHeight="1">
      <c r="A41" s="301" t="s">
        <v>100</v>
      </c>
      <c r="B41" s="308" t="s">
        <v>101</v>
      </c>
      <c r="C41" s="53" t="s">
        <v>20</v>
      </c>
      <c r="D41" s="55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82" t="s">
        <v>153</v>
      </c>
      <c r="Q41" s="56"/>
    </row>
    <row r="42" spans="1:17" ht="39.950000000000003" customHeight="1">
      <c r="A42" s="301"/>
      <c r="B42" s="308"/>
      <c r="C42" s="53" t="s">
        <v>21</v>
      </c>
      <c r="D42" s="55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1:17" ht="186" customHeight="1">
      <c r="A43" s="301" t="s">
        <v>102</v>
      </c>
      <c r="B43" s="308" t="s">
        <v>103</v>
      </c>
      <c r="C43" s="53" t="s">
        <v>20</v>
      </c>
      <c r="D43" s="57" t="s">
        <v>199</v>
      </c>
      <c r="E43" s="57" t="s">
        <v>200</v>
      </c>
      <c r="F43" s="57" t="s">
        <v>203</v>
      </c>
      <c r="G43" s="322" t="s">
        <v>191</v>
      </c>
      <c r="H43" s="323"/>
      <c r="I43" s="323"/>
      <c r="J43" s="323"/>
      <c r="K43" s="323"/>
      <c r="L43" s="323"/>
      <c r="M43" s="323"/>
      <c r="N43" s="323"/>
      <c r="O43" s="324"/>
      <c r="P43" s="56"/>
      <c r="Q43" s="56"/>
    </row>
    <row r="44" spans="1:17" ht="39.950000000000003" customHeight="1">
      <c r="A44" s="301"/>
      <c r="B44" s="308"/>
      <c r="C44" s="53" t="s">
        <v>21</v>
      </c>
      <c r="D44" s="55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1:17" ht="278.25" customHeight="1">
      <c r="A45" s="301" t="s">
        <v>104</v>
      </c>
      <c r="B45" s="308" t="s">
        <v>105</v>
      </c>
      <c r="C45" s="53" t="s">
        <v>20</v>
      </c>
      <c r="D45" s="83" t="s">
        <v>189</v>
      </c>
      <c r="E45" s="83" t="s">
        <v>190</v>
      </c>
      <c r="F45" s="83" t="s">
        <v>191</v>
      </c>
      <c r="G45" s="83" t="s">
        <v>191</v>
      </c>
      <c r="H45" s="83" t="s">
        <v>192</v>
      </c>
      <c r="I45" s="83" t="s">
        <v>191</v>
      </c>
      <c r="J45" s="83" t="s">
        <v>191</v>
      </c>
      <c r="K45" s="83" t="s">
        <v>193</v>
      </c>
      <c r="L45" s="83" t="s">
        <v>191</v>
      </c>
      <c r="M45" s="83" t="s">
        <v>194</v>
      </c>
      <c r="N45" s="83" t="s">
        <v>195</v>
      </c>
      <c r="O45" s="83" t="s">
        <v>196</v>
      </c>
      <c r="P45" s="83" t="s">
        <v>197</v>
      </c>
      <c r="Q45" s="56"/>
    </row>
    <row r="46" spans="1:17" ht="39.950000000000003" customHeight="1">
      <c r="A46" s="301" t="s">
        <v>12</v>
      </c>
      <c r="B46" s="308" t="s">
        <v>13</v>
      </c>
      <c r="C46" s="53" t="s">
        <v>21</v>
      </c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39.950000000000003" customHeight="1">
      <c r="A47" s="312" t="s">
        <v>107</v>
      </c>
      <c r="B47" s="315" t="s">
        <v>106</v>
      </c>
      <c r="C47" s="53" t="s">
        <v>20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1:17" ht="39.950000000000003" customHeight="1">
      <c r="A48" s="313"/>
      <c r="B48" s="316"/>
      <c r="C48" s="53" t="s">
        <v>21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129.75" customHeight="1">
      <c r="A49" s="312" t="s">
        <v>108</v>
      </c>
      <c r="B49" s="315" t="s">
        <v>109</v>
      </c>
      <c r="C49" s="84" t="s">
        <v>20</v>
      </c>
      <c r="D49" s="31" t="s">
        <v>247</v>
      </c>
      <c r="E49" s="31" t="s">
        <v>247</v>
      </c>
      <c r="F49" s="31" t="s">
        <v>247</v>
      </c>
      <c r="G49" s="31" t="s">
        <v>248</v>
      </c>
      <c r="H49" s="31" t="s">
        <v>249</v>
      </c>
      <c r="I49" s="94" t="s">
        <v>250</v>
      </c>
      <c r="J49" s="31" t="s">
        <v>251</v>
      </c>
      <c r="K49" s="31" t="s">
        <v>247</v>
      </c>
      <c r="L49" s="31" t="s">
        <v>252</v>
      </c>
      <c r="M49" s="31" t="s">
        <v>247</v>
      </c>
      <c r="N49" s="94" t="s">
        <v>253</v>
      </c>
      <c r="O49" s="31" t="s">
        <v>247</v>
      </c>
      <c r="P49" s="85"/>
      <c r="Q49" s="85"/>
    </row>
    <row r="50" spans="1:17" ht="39.950000000000003" customHeight="1">
      <c r="A50" s="313"/>
      <c r="B50" s="316"/>
      <c r="C50" s="53" t="s">
        <v>21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s="69" customFormat="1" ht="391.5" customHeight="1">
      <c r="A51" s="301" t="s">
        <v>110</v>
      </c>
      <c r="B51" s="308" t="s">
        <v>111</v>
      </c>
      <c r="C51" s="68" t="s">
        <v>20</v>
      </c>
      <c r="D51" s="57" t="s">
        <v>130</v>
      </c>
      <c r="E51" s="57" t="s">
        <v>131</v>
      </c>
      <c r="F51" s="57" t="s">
        <v>132</v>
      </c>
      <c r="G51" s="57" t="s">
        <v>133</v>
      </c>
      <c r="H51" s="57" t="s">
        <v>134</v>
      </c>
      <c r="I51" s="57" t="s">
        <v>135</v>
      </c>
      <c r="J51" s="57" t="s">
        <v>135</v>
      </c>
      <c r="K51" s="57" t="s">
        <v>135</v>
      </c>
      <c r="L51" s="57" t="s">
        <v>136</v>
      </c>
      <c r="M51" s="65"/>
      <c r="N51" s="65"/>
      <c r="O51" s="65"/>
      <c r="P51" s="57" t="s">
        <v>137</v>
      </c>
      <c r="Q51" s="65"/>
    </row>
    <row r="52" spans="1:17" ht="39.950000000000003" customHeight="1">
      <c r="A52" s="301"/>
      <c r="B52" s="308"/>
      <c r="C52" s="53" t="s">
        <v>21</v>
      </c>
      <c r="D52" s="86"/>
      <c r="E52" s="85"/>
      <c r="F52" s="85"/>
      <c r="G52" s="85"/>
      <c r="H52" s="85"/>
      <c r="I52" s="85"/>
      <c r="J52" s="85"/>
      <c r="K52" s="85"/>
      <c r="L52" s="85"/>
      <c r="M52" s="85"/>
      <c r="N52" s="56"/>
      <c r="O52" s="56"/>
      <c r="P52" s="56"/>
      <c r="Q52" s="56"/>
    </row>
    <row r="53" spans="1:17" ht="75.75" customHeight="1">
      <c r="A53" s="301" t="s">
        <v>113</v>
      </c>
      <c r="B53" s="308" t="s">
        <v>112</v>
      </c>
      <c r="C53" s="53" t="s">
        <v>20</v>
      </c>
      <c r="D53" s="83" t="s">
        <v>142</v>
      </c>
      <c r="E53" s="83" t="s">
        <v>142</v>
      </c>
      <c r="F53" s="83" t="s">
        <v>142</v>
      </c>
      <c r="G53" s="83" t="s">
        <v>147</v>
      </c>
      <c r="H53" s="83" t="s">
        <v>143</v>
      </c>
      <c r="I53" s="83" t="s">
        <v>201</v>
      </c>
      <c r="J53" s="83" t="s">
        <v>144</v>
      </c>
      <c r="K53" s="83" t="s">
        <v>145</v>
      </c>
      <c r="L53" s="83" t="s">
        <v>146</v>
      </c>
      <c r="M53" s="83"/>
      <c r="N53" s="81"/>
      <c r="O53" s="55"/>
      <c r="P53" s="55"/>
      <c r="Q53" s="55"/>
    </row>
    <row r="54" spans="1:17" ht="31.5" customHeight="1">
      <c r="A54" s="301"/>
      <c r="B54" s="308"/>
      <c r="C54" s="53" t="s">
        <v>21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55"/>
      <c r="O54" s="55"/>
      <c r="P54" s="55"/>
      <c r="Q54" s="55"/>
    </row>
    <row r="55" spans="1:17" ht="52.5" customHeight="1">
      <c r="A55" s="301" t="s">
        <v>114</v>
      </c>
      <c r="B55" s="308" t="s">
        <v>115</v>
      </c>
      <c r="C55" s="53" t="s">
        <v>20</v>
      </c>
      <c r="D55" s="55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6" spans="1:17" ht="52.5" customHeight="1">
      <c r="A56" s="301"/>
      <c r="B56" s="308"/>
      <c r="C56" s="53" t="s">
        <v>21</v>
      </c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7" ht="409.5" customHeight="1">
      <c r="A57" s="301" t="s">
        <v>116</v>
      </c>
      <c r="B57" s="308" t="s">
        <v>117</v>
      </c>
      <c r="C57" s="53" t="s">
        <v>20</v>
      </c>
      <c r="D57" s="93" t="s">
        <v>234</v>
      </c>
      <c r="E57" s="92"/>
      <c r="F57" s="92" t="s">
        <v>235</v>
      </c>
      <c r="G57" s="311" t="s">
        <v>232</v>
      </c>
      <c r="H57" s="311"/>
      <c r="I57" s="92" t="s">
        <v>236</v>
      </c>
      <c r="J57" s="92" t="s">
        <v>237</v>
      </c>
      <c r="K57" s="302" t="s">
        <v>238</v>
      </c>
      <c r="L57" s="303"/>
      <c r="M57" s="303"/>
      <c r="N57" s="303"/>
      <c r="O57" s="304"/>
      <c r="P57" s="88" t="s">
        <v>198</v>
      </c>
      <c r="Q57" s="56"/>
    </row>
    <row r="58" spans="1:17" ht="39.950000000000003" customHeight="1">
      <c r="A58" s="301"/>
      <c r="B58" s="308"/>
      <c r="C58" s="53" t="s">
        <v>21</v>
      </c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s="69" customFormat="1" ht="183.75" customHeight="1">
      <c r="A59" s="305" t="s">
        <v>119</v>
      </c>
      <c r="B59" s="305" t="s">
        <v>118</v>
      </c>
      <c r="C59" s="305" t="s">
        <v>20</v>
      </c>
      <c r="D59" s="57"/>
      <c r="E59" s="57" t="s">
        <v>166</v>
      </c>
      <c r="F59" s="57" t="s">
        <v>167</v>
      </c>
      <c r="G59" s="89" t="s">
        <v>168</v>
      </c>
      <c r="H59" s="89" t="s">
        <v>168</v>
      </c>
      <c r="I59" s="89" t="s">
        <v>168</v>
      </c>
      <c r="J59" s="89" t="s">
        <v>168</v>
      </c>
      <c r="K59" s="89" t="s">
        <v>168</v>
      </c>
      <c r="L59" s="89" t="s">
        <v>168</v>
      </c>
      <c r="M59" s="89" t="s">
        <v>168</v>
      </c>
      <c r="N59" s="89" t="s">
        <v>168</v>
      </c>
      <c r="O59" s="89" t="s">
        <v>169</v>
      </c>
      <c r="P59" s="65"/>
      <c r="Q59" s="65"/>
    </row>
    <row r="60" spans="1:17" s="69" customFormat="1" ht="150" customHeight="1">
      <c r="A60" s="306"/>
      <c r="B60" s="306"/>
      <c r="C60" s="306"/>
      <c r="D60" s="57" t="s">
        <v>162</v>
      </c>
      <c r="E60" s="57" t="s">
        <v>162</v>
      </c>
      <c r="F60" s="57" t="s">
        <v>162</v>
      </c>
      <c r="G60" s="57" t="s">
        <v>162</v>
      </c>
      <c r="H60" s="57" t="s">
        <v>162</v>
      </c>
      <c r="I60" s="57" t="s">
        <v>162</v>
      </c>
      <c r="J60" s="57" t="s">
        <v>162</v>
      </c>
      <c r="K60" s="57" t="s">
        <v>162</v>
      </c>
      <c r="L60" s="57" t="s">
        <v>162</v>
      </c>
      <c r="M60" s="57" t="s">
        <v>162</v>
      </c>
      <c r="N60" s="57" t="s">
        <v>162</v>
      </c>
      <c r="O60" s="57" t="s">
        <v>162</v>
      </c>
      <c r="P60" s="65"/>
      <c r="Q60" s="65"/>
    </row>
    <row r="61" spans="1:17" s="69" customFormat="1" ht="316.5" customHeight="1">
      <c r="A61" s="306"/>
      <c r="B61" s="306"/>
      <c r="C61" s="307"/>
      <c r="D61" s="57" t="s">
        <v>163</v>
      </c>
      <c r="E61" s="57" t="s">
        <v>164</v>
      </c>
      <c r="F61" s="57" t="s">
        <v>165</v>
      </c>
      <c r="G61" s="57" t="s">
        <v>165</v>
      </c>
      <c r="H61" s="57" t="s">
        <v>165</v>
      </c>
      <c r="I61" s="57" t="s">
        <v>165</v>
      </c>
      <c r="J61" s="57" t="s">
        <v>165</v>
      </c>
      <c r="K61" s="57" t="s">
        <v>165</v>
      </c>
      <c r="L61" s="57" t="s">
        <v>165</v>
      </c>
      <c r="M61" s="57" t="s">
        <v>165</v>
      </c>
      <c r="N61" s="57" t="s">
        <v>165</v>
      </c>
      <c r="O61" s="57" t="s">
        <v>165</v>
      </c>
      <c r="P61" s="65"/>
      <c r="Q61" s="65"/>
    </row>
    <row r="62" spans="1:17" s="69" customFormat="1" ht="39.950000000000003" customHeight="1">
      <c r="A62" s="307"/>
      <c r="B62" s="307"/>
      <c r="C62" s="68" t="s">
        <v>21</v>
      </c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39.950000000000003" customHeight="1">
      <c r="A63" s="301" t="s">
        <v>120</v>
      </c>
      <c r="B63" s="308" t="s">
        <v>121</v>
      </c>
      <c r="C63" s="53" t="s">
        <v>20</v>
      </c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39.950000000000003" customHeight="1">
      <c r="A64" s="301"/>
      <c r="B64" s="308"/>
      <c r="C64" s="53" t="s">
        <v>21</v>
      </c>
      <c r="D64" s="5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20" s="69" customFormat="1" ht="154.5" customHeight="1">
      <c r="A65" s="309" t="s">
        <v>122</v>
      </c>
      <c r="B65" s="310" t="s">
        <v>123</v>
      </c>
      <c r="C65" s="68" t="s">
        <v>20</v>
      </c>
      <c r="D65" s="66"/>
      <c r="E65" s="66"/>
      <c r="F65" s="66" t="s">
        <v>184</v>
      </c>
      <c r="G65" s="66" t="s">
        <v>170</v>
      </c>
      <c r="H65" s="66" t="s">
        <v>185</v>
      </c>
      <c r="I65" s="66"/>
      <c r="J65" s="66" t="s">
        <v>185</v>
      </c>
      <c r="K65" s="66"/>
      <c r="L65" s="66"/>
      <c r="M65" s="66" t="s">
        <v>185</v>
      </c>
      <c r="N65" s="66"/>
      <c r="O65" s="66" t="s">
        <v>186</v>
      </c>
      <c r="P65" s="66" t="s">
        <v>187</v>
      </c>
      <c r="Q65" s="65"/>
    </row>
    <row r="66" spans="1:20" s="69" customFormat="1" ht="39.950000000000003" customHeight="1">
      <c r="A66" s="309"/>
      <c r="B66" s="310"/>
      <c r="C66" s="68" t="s">
        <v>21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20" ht="39.950000000000003" customHeight="1">
      <c r="A67" s="301" t="s">
        <v>124</v>
      </c>
      <c r="B67" s="308" t="s">
        <v>125</v>
      </c>
      <c r="C67" s="53" t="s">
        <v>20</v>
      </c>
      <c r="D67" s="5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20" ht="39.950000000000003" customHeight="1">
      <c r="A68" s="301"/>
      <c r="B68" s="308"/>
      <c r="C68" s="53" t="s">
        <v>21</v>
      </c>
      <c r="D68" s="5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1:20" ht="147" customHeight="1">
      <c r="A69" s="312" t="s">
        <v>126</v>
      </c>
      <c r="B69" s="315" t="s">
        <v>127</v>
      </c>
      <c r="C69" s="53" t="s">
        <v>20</v>
      </c>
      <c r="D69" s="55"/>
      <c r="E69" s="90" t="s">
        <v>154</v>
      </c>
      <c r="F69" s="90" t="s">
        <v>155</v>
      </c>
      <c r="G69" s="56"/>
      <c r="H69" s="56"/>
      <c r="I69" s="56"/>
      <c r="J69" s="56"/>
      <c r="K69" s="56"/>
      <c r="L69" s="56"/>
      <c r="M69" s="56"/>
      <c r="N69" s="56"/>
      <c r="O69" s="90" t="s">
        <v>156</v>
      </c>
      <c r="P69" s="56"/>
      <c r="Q69" s="56"/>
    </row>
    <row r="70" spans="1:20" ht="39.950000000000003" customHeight="1">
      <c r="A70" s="313"/>
      <c r="B70" s="316"/>
      <c r="C70" s="53" t="s">
        <v>21</v>
      </c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1:20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</row>
    <row r="73" spans="1:20">
      <c r="B73" s="320" t="s">
        <v>254</v>
      </c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</row>
    <row r="74" spans="1:20" ht="15"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5">
      <c r="B75" s="38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ht="15">
      <c r="B76" s="38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ht="15">
      <c r="B77" s="38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15">
      <c r="B78" s="41" t="s">
        <v>46</v>
      </c>
      <c r="C78" s="42"/>
      <c r="D78" s="43"/>
      <c r="E78" s="43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ht="58.5" customHeight="1">
      <c r="B79" s="321" t="s">
        <v>215</v>
      </c>
      <c r="C79" s="321"/>
      <c r="D79" s="321"/>
      <c r="E79" s="32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view="pageBreakPreview" zoomScale="80" zoomScaleSheetLayoutView="80" workbookViewId="0">
      <pane xSplit="5" ySplit="13" topLeftCell="F90" activePane="bottomRight" state="frozen"/>
      <selection pane="topRight" activeCell="F1" sqref="F1"/>
      <selection pane="bottomLeft" activeCell="A14" sqref="A14"/>
      <selection pane="bottomRight" activeCell="A91" sqref="A91:C93"/>
    </sheetView>
  </sheetViews>
  <sheetFormatPr defaultColWidth="9.140625" defaultRowHeight="15.75"/>
  <cols>
    <col min="1" max="1" width="8" style="213" customWidth="1"/>
    <col min="2" max="2" width="40.140625" style="213" customWidth="1"/>
    <col min="3" max="3" width="21.85546875" style="222" customWidth="1"/>
    <col min="4" max="4" width="19" style="101" customWidth="1"/>
    <col min="5" max="5" width="12.85546875" style="176" customWidth="1"/>
    <col min="6" max="6" width="14.7109375" style="176" customWidth="1"/>
    <col min="7" max="7" width="12.7109375" style="176" customWidth="1"/>
    <col min="8" max="8" width="10.7109375" style="241" customWidth="1"/>
    <col min="9" max="9" width="10.7109375" style="192" customWidth="1"/>
    <col min="10" max="10" width="10.7109375" style="141" customWidth="1"/>
    <col min="11" max="11" width="10.7109375" style="241" customWidth="1"/>
    <col min="12" max="12" width="10.7109375" style="192" customWidth="1"/>
    <col min="13" max="13" width="10.7109375" style="141" customWidth="1"/>
    <col min="14" max="14" width="10.7109375" style="246" customWidth="1"/>
    <col min="15" max="15" width="10.7109375" style="193" customWidth="1"/>
    <col min="16" max="16" width="10.7109375" style="141" customWidth="1"/>
    <col min="17" max="17" width="10.7109375" style="241" customWidth="1"/>
    <col min="18" max="18" width="10.7109375" style="192" customWidth="1"/>
    <col min="19" max="19" width="10.7109375" style="141" customWidth="1"/>
    <col min="20" max="20" width="10.7109375" style="246" customWidth="1"/>
    <col min="21" max="21" width="10.7109375" style="192" customWidth="1"/>
    <col min="22" max="22" width="10.7109375" style="185" customWidth="1"/>
    <col min="23" max="23" width="10.7109375" style="246" customWidth="1"/>
    <col min="24" max="24" width="10.7109375" style="192" customWidth="1"/>
    <col min="25" max="25" width="10.7109375" style="141" customWidth="1"/>
    <col min="26" max="26" width="10.7109375" style="246" customWidth="1"/>
    <col min="27" max="27" width="10.7109375" style="192" customWidth="1"/>
    <col min="28" max="28" width="10.7109375" style="141" customWidth="1"/>
    <col min="29" max="29" width="10.7109375" style="246" customWidth="1"/>
    <col min="30" max="30" width="10.7109375" style="192" customWidth="1"/>
    <col min="31" max="31" width="10.7109375" style="141" customWidth="1"/>
    <col min="32" max="32" width="10.7109375" style="246" customWidth="1"/>
    <col min="33" max="33" width="10.7109375" style="192" customWidth="1"/>
    <col min="34" max="34" width="10.7109375" style="141" customWidth="1"/>
    <col min="35" max="35" width="10.7109375" style="241" customWidth="1"/>
    <col min="36" max="36" width="10.7109375" style="192" customWidth="1"/>
    <col min="37" max="37" width="10.7109375" style="141" customWidth="1"/>
    <col min="38" max="38" width="10.7109375" style="241" customWidth="1"/>
    <col min="39" max="39" width="10.7109375" style="192" customWidth="1"/>
    <col min="40" max="40" width="10.7109375" style="141" customWidth="1"/>
    <col min="41" max="41" width="10.7109375" style="241" customWidth="1"/>
    <col min="42" max="42" width="10.7109375" style="192" customWidth="1"/>
    <col min="43" max="43" width="10.7109375" style="141" customWidth="1"/>
    <col min="44" max="44" width="27.140625" style="95" customWidth="1"/>
    <col min="45" max="16384" width="9.140625" style="95"/>
  </cols>
  <sheetData>
    <row r="1" spans="1:44" ht="18.75">
      <c r="A1" s="209"/>
      <c r="B1" s="209"/>
      <c r="C1" s="218"/>
      <c r="D1" s="104"/>
      <c r="E1" s="196"/>
      <c r="F1" s="196"/>
      <c r="G1" s="196"/>
      <c r="H1" s="195"/>
      <c r="I1" s="195"/>
      <c r="J1" s="146"/>
      <c r="K1" s="195"/>
      <c r="L1" s="195"/>
      <c r="M1" s="146"/>
      <c r="N1" s="197"/>
      <c r="O1" s="197"/>
      <c r="P1" s="146"/>
      <c r="Q1" s="195"/>
      <c r="R1" s="195"/>
      <c r="S1" s="146"/>
      <c r="T1" s="197"/>
      <c r="U1" s="195"/>
      <c r="V1" s="198"/>
      <c r="W1" s="197"/>
      <c r="X1" s="195"/>
      <c r="Y1" s="146"/>
      <c r="Z1" s="197"/>
      <c r="AA1" s="195"/>
      <c r="AB1" s="146"/>
      <c r="AC1" s="197"/>
      <c r="AD1" s="195"/>
      <c r="AE1" s="146"/>
      <c r="AF1" s="197"/>
      <c r="AG1" s="195"/>
      <c r="AH1" s="146"/>
      <c r="AI1" s="195"/>
      <c r="AJ1" s="195"/>
      <c r="AK1" s="146"/>
      <c r="AL1" s="195"/>
      <c r="AM1" s="195"/>
      <c r="AN1" s="146"/>
      <c r="AO1" s="195"/>
      <c r="AP1" s="195"/>
      <c r="AQ1" s="146"/>
      <c r="AR1" s="261"/>
    </row>
    <row r="2" spans="1:44" s="102" customFormat="1" ht="20.25" customHeight="1">
      <c r="A2" s="373" t="s">
        <v>345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</row>
    <row r="3" spans="1:44" s="96" customFormat="1" ht="27.75" customHeight="1">
      <c r="A3" s="374" t="s">
        <v>287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  <c r="AO3" s="374"/>
      <c r="AP3" s="374"/>
      <c r="AQ3" s="374"/>
      <c r="AR3" s="374"/>
    </row>
    <row r="4" spans="1:44" s="97" customFormat="1" ht="24" customHeight="1">
      <c r="A4" s="375" t="s">
        <v>346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</row>
    <row r="5" spans="1:44" ht="6" customHeight="1">
      <c r="A5" s="376"/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194"/>
      <c r="AK5" s="145"/>
      <c r="AL5" s="195"/>
      <c r="AM5" s="195"/>
      <c r="AN5" s="146"/>
      <c r="AO5" s="195"/>
      <c r="AP5" s="195"/>
      <c r="AQ5" s="146"/>
      <c r="AR5" s="199" t="s">
        <v>257</v>
      </c>
    </row>
    <row r="6" spans="1:44" ht="15" customHeight="1">
      <c r="A6" s="339" t="s">
        <v>0</v>
      </c>
      <c r="B6" s="339" t="s">
        <v>268</v>
      </c>
      <c r="C6" s="339" t="s">
        <v>259</v>
      </c>
      <c r="D6" s="339" t="s">
        <v>40</v>
      </c>
      <c r="E6" s="377" t="s">
        <v>256</v>
      </c>
      <c r="F6" s="377"/>
      <c r="G6" s="377"/>
      <c r="H6" s="339" t="s">
        <v>255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78" t="s">
        <v>281</v>
      </c>
    </row>
    <row r="7" spans="1:44" ht="28.5" customHeight="1">
      <c r="A7" s="339"/>
      <c r="B7" s="339"/>
      <c r="C7" s="339"/>
      <c r="D7" s="339"/>
      <c r="E7" s="377" t="s">
        <v>347</v>
      </c>
      <c r="F7" s="377" t="s">
        <v>282</v>
      </c>
      <c r="G7" s="377" t="s">
        <v>19</v>
      </c>
      <c r="H7" s="339" t="s">
        <v>17</v>
      </c>
      <c r="I7" s="339"/>
      <c r="J7" s="339"/>
      <c r="K7" s="339" t="s">
        <v>18</v>
      </c>
      <c r="L7" s="339"/>
      <c r="M7" s="339"/>
      <c r="N7" s="339" t="s">
        <v>22</v>
      </c>
      <c r="O7" s="339"/>
      <c r="P7" s="339"/>
      <c r="Q7" s="339" t="s">
        <v>24</v>
      </c>
      <c r="R7" s="339"/>
      <c r="S7" s="339"/>
      <c r="T7" s="339" t="s">
        <v>25</v>
      </c>
      <c r="U7" s="339"/>
      <c r="V7" s="339"/>
      <c r="W7" s="339" t="s">
        <v>26</v>
      </c>
      <c r="X7" s="339"/>
      <c r="Y7" s="339"/>
      <c r="Z7" s="339" t="s">
        <v>28</v>
      </c>
      <c r="AA7" s="370"/>
      <c r="AB7" s="370"/>
      <c r="AC7" s="339" t="s">
        <v>29</v>
      </c>
      <c r="AD7" s="370"/>
      <c r="AE7" s="370"/>
      <c r="AF7" s="339" t="s">
        <v>30</v>
      </c>
      <c r="AG7" s="370"/>
      <c r="AH7" s="370"/>
      <c r="AI7" s="339" t="s">
        <v>32</v>
      </c>
      <c r="AJ7" s="370"/>
      <c r="AK7" s="370"/>
      <c r="AL7" s="339" t="s">
        <v>33</v>
      </c>
      <c r="AM7" s="370"/>
      <c r="AN7" s="370"/>
      <c r="AO7" s="339" t="s">
        <v>34</v>
      </c>
      <c r="AP7" s="339"/>
      <c r="AQ7" s="339"/>
      <c r="AR7" s="378"/>
    </row>
    <row r="8" spans="1:44" ht="40.9" customHeight="1">
      <c r="A8" s="339"/>
      <c r="B8" s="339"/>
      <c r="C8" s="339"/>
      <c r="D8" s="339"/>
      <c r="E8" s="377"/>
      <c r="F8" s="377"/>
      <c r="G8" s="377"/>
      <c r="H8" s="234" t="s">
        <v>20</v>
      </c>
      <c r="I8" s="281" t="s">
        <v>21</v>
      </c>
      <c r="J8" s="200" t="s">
        <v>19</v>
      </c>
      <c r="K8" s="234" t="s">
        <v>20</v>
      </c>
      <c r="L8" s="281" t="s">
        <v>21</v>
      </c>
      <c r="M8" s="200" t="s">
        <v>19</v>
      </c>
      <c r="N8" s="242" t="s">
        <v>20</v>
      </c>
      <c r="O8" s="280" t="s">
        <v>21</v>
      </c>
      <c r="P8" s="200" t="s">
        <v>19</v>
      </c>
      <c r="Q8" s="234" t="s">
        <v>20</v>
      </c>
      <c r="R8" s="281" t="s">
        <v>21</v>
      </c>
      <c r="S8" s="200" t="s">
        <v>19</v>
      </c>
      <c r="T8" s="242" t="s">
        <v>20</v>
      </c>
      <c r="U8" s="281" t="s">
        <v>21</v>
      </c>
      <c r="V8" s="201" t="s">
        <v>19</v>
      </c>
      <c r="W8" s="242" t="s">
        <v>20</v>
      </c>
      <c r="X8" s="281" t="s">
        <v>21</v>
      </c>
      <c r="Y8" s="200" t="s">
        <v>19</v>
      </c>
      <c r="Z8" s="242" t="s">
        <v>20</v>
      </c>
      <c r="AA8" s="281" t="s">
        <v>21</v>
      </c>
      <c r="AB8" s="200" t="s">
        <v>19</v>
      </c>
      <c r="AC8" s="242" t="s">
        <v>20</v>
      </c>
      <c r="AD8" s="281" t="s">
        <v>21</v>
      </c>
      <c r="AE8" s="200" t="s">
        <v>19</v>
      </c>
      <c r="AF8" s="242" t="s">
        <v>20</v>
      </c>
      <c r="AG8" s="281" t="s">
        <v>21</v>
      </c>
      <c r="AH8" s="200" t="s">
        <v>19</v>
      </c>
      <c r="AI8" s="234" t="s">
        <v>20</v>
      </c>
      <c r="AJ8" s="281" t="s">
        <v>21</v>
      </c>
      <c r="AK8" s="200" t="s">
        <v>19</v>
      </c>
      <c r="AL8" s="234" t="s">
        <v>20</v>
      </c>
      <c r="AM8" s="281" t="s">
        <v>21</v>
      </c>
      <c r="AN8" s="200" t="s">
        <v>19</v>
      </c>
      <c r="AO8" s="234" t="s">
        <v>20</v>
      </c>
      <c r="AP8" s="281" t="s">
        <v>21</v>
      </c>
      <c r="AQ8" s="200" t="s">
        <v>19</v>
      </c>
      <c r="AR8" s="378"/>
    </row>
    <row r="9" spans="1:44" s="266" customFormat="1">
      <c r="A9" s="262">
        <v>1</v>
      </c>
      <c r="B9" s="262">
        <v>2</v>
      </c>
      <c r="C9" s="262">
        <v>3</v>
      </c>
      <c r="D9" s="263">
        <v>4</v>
      </c>
      <c r="E9" s="263">
        <v>5</v>
      </c>
      <c r="F9" s="263">
        <v>6</v>
      </c>
      <c r="G9" s="263">
        <v>7</v>
      </c>
      <c r="H9" s="264">
        <v>8</v>
      </c>
      <c r="I9" s="263">
        <v>9</v>
      </c>
      <c r="J9" s="263">
        <v>10</v>
      </c>
      <c r="K9" s="264">
        <v>11</v>
      </c>
      <c r="L9" s="263">
        <v>12</v>
      </c>
      <c r="M9" s="263">
        <v>13</v>
      </c>
      <c r="N9" s="264">
        <v>14</v>
      </c>
      <c r="O9" s="263">
        <v>15</v>
      </c>
      <c r="P9" s="263">
        <v>16</v>
      </c>
      <c r="Q9" s="264">
        <v>17</v>
      </c>
      <c r="R9" s="263">
        <v>18</v>
      </c>
      <c r="S9" s="263">
        <v>19</v>
      </c>
      <c r="T9" s="264">
        <v>17</v>
      </c>
      <c r="U9" s="263">
        <v>18</v>
      </c>
      <c r="V9" s="263">
        <v>22</v>
      </c>
      <c r="W9" s="264">
        <v>17</v>
      </c>
      <c r="X9" s="263">
        <v>18</v>
      </c>
      <c r="Y9" s="263">
        <v>25</v>
      </c>
      <c r="Z9" s="264">
        <v>26</v>
      </c>
      <c r="AA9" s="263">
        <v>18</v>
      </c>
      <c r="AB9" s="263">
        <v>28</v>
      </c>
      <c r="AC9" s="264">
        <v>29</v>
      </c>
      <c r="AD9" s="263">
        <v>18</v>
      </c>
      <c r="AE9" s="263">
        <v>31</v>
      </c>
      <c r="AF9" s="264">
        <v>32</v>
      </c>
      <c r="AG9" s="263">
        <v>18</v>
      </c>
      <c r="AH9" s="263">
        <v>34</v>
      </c>
      <c r="AI9" s="264">
        <v>35</v>
      </c>
      <c r="AJ9" s="263">
        <v>18</v>
      </c>
      <c r="AK9" s="263">
        <v>37</v>
      </c>
      <c r="AL9" s="264">
        <v>38</v>
      </c>
      <c r="AM9" s="263">
        <v>18</v>
      </c>
      <c r="AN9" s="263">
        <v>40</v>
      </c>
      <c r="AO9" s="264">
        <v>41</v>
      </c>
      <c r="AP9" s="263">
        <v>18</v>
      </c>
      <c r="AQ9" s="263">
        <v>43</v>
      </c>
      <c r="AR9" s="265">
        <v>44</v>
      </c>
    </row>
    <row r="10" spans="1:44" s="157" customFormat="1" ht="30" customHeight="1">
      <c r="A10" s="371" t="s">
        <v>280</v>
      </c>
      <c r="B10" s="371"/>
      <c r="C10" s="371"/>
      <c r="D10" s="260" t="s">
        <v>258</v>
      </c>
      <c r="E10" s="231">
        <f>SUM(H10+K10+N10+Q10+T10+W10+Z10+AC10+AF10+AI10+AL10+AO10)</f>
        <v>215</v>
      </c>
      <c r="F10" s="231">
        <f>SUM(I10+L10+O10+R10+U10+X10+AA10+AD10+AG10+AJ10+AM10+AP10)</f>
        <v>0</v>
      </c>
      <c r="G10" s="231">
        <f t="shared" ref="G10:G17" si="0">IF(F10,F10/E10*100,0)</f>
        <v>0</v>
      </c>
      <c r="H10" s="232">
        <f>SUM(H11:H12)</f>
        <v>0</v>
      </c>
      <c r="I10" s="232">
        <f>SUM(I11:I12)</f>
        <v>0</v>
      </c>
      <c r="J10" s="232">
        <f t="shared" ref="J10:L11" si="1">J81</f>
        <v>0</v>
      </c>
      <c r="K10" s="232">
        <f t="shared" ref="K10:L10" si="2">SUM(K11:K12)</f>
        <v>0</v>
      </c>
      <c r="L10" s="232">
        <f t="shared" si="2"/>
        <v>0</v>
      </c>
      <c r="M10" s="232">
        <f t="shared" ref="M10:AQ11" si="3">M81</f>
        <v>0</v>
      </c>
      <c r="N10" s="232">
        <f t="shared" ref="N10" si="4">SUM(N11:N12)</f>
        <v>5</v>
      </c>
      <c r="O10" s="232">
        <f>SUM(O11:O12)</f>
        <v>0</v>
      </c>
      <c r="P10" s="232">
        <f t="shared" si="3"/>
        <v>0</v>
      </c>
      <c r="Q10" s="232">
        <f t="shared" ref="Q10:R10" si="5">SUM(Q11:Q12)</f>
        <v>6</v>
      </c>
      <c r="R10" s="232">
        <f t="shared" si="5"/>
        <v>0</v>
      </c>
      <c r="S10" s="232">
        <f t="shared" si="3"/>
        <v>0</v>
      </c>
      <c r="T10" s="232">
        <f t="shared" ref="T10:U10" si="6">SUM(T11:T12)</f>
        <v>6</v>
      </c>
      <c r="U10" s="232">
        <f t="shared" si="6"/>
        <v>0</v>
      </c>
      <c r="V10" s="232">
        <f t="shared" si="3"/>
        <v>0</v>
      </c>
      <c r="W10" s="232">
        <f t="shared" ref="W10:X10" si="7">SUM(W11:W12)</f>
        <v>6</v>
      </c>
      <c r="X10" s="232">
        <f t="shared" si="7"/>
        <v>0</v>
      </c>
      <c r="Y10" s="232">
        <f t="shared" si="3"/>
        <v>0</v>
      </c>
      <c r="Z10" s="232">
        <f t="shared" ref="Z10:AA10" si="8">SUM(Z11:Z12)</f>
        <v>7</v>
      </c>
      <c r="AA10" s="232">
        <f t="shared" si="8"/>
        <v>0</v>
      </c>
      <c r="AB10" s="232">
        <f t="shared" si="3"/>
        <v>0</v>
      </c>
      <c r="AC10" s="232">
        <f t="shared" ref="AC10:AD10" si="9">SUM(AC11:AC12)</f>
        <v>25</v>
      </c>
      <c r="AD10" s="232">
        <f t="shared" si="9"/>
        <v>0</v>
      </c>
      <c r="AE10" s="232">
        <f t="shared" si="3"/>
        <v>0</v>
      </c>
      <c r="AF10" s="232">
        <f t="shared" ref="AF10:AG10" si="10">SUM(AF11:AF12)</f>
        <v>10</v>
      </c>
      <c r="AG10" s="232">
        <f t="shared" si="10"/>
        <v>0</v>
      </c>
      <c r="AH10" s="232">
        <f t="shared" si="3"/>
        <v>0</v>
      </c>
      <c r="AI10" s="232">
        <f t="shared" ref="AI10:AJ10" si="11">SUM(AI11:AI12)</f>
        <v>71.2</v>
      </c>
      <c r="AJ10" s="232">
        <f t="shared" si="11"/>
        <v>0</v>
      </c>
      <c r="AK10" s="232">
        <f t="shared" si="3"/>
        <v>0</v>
      </c>
      <c r="AL10" s="232">
        <f t="shared" ref="AL10:AM10" si="12">SUM(AL11:AL12)</f>
        <v>38.799999999999997</v>
      </c>
      <c r="AM10" s="232">
        <f t="shared" si="12"/>
        <v>0</v>
      </c>
      <c r="AN10" s="232">
        <f t="shared" si="3"/>
        <v>0</v>
      </c>
      <c r="AO10" s="232">
        <f t="shared" ref="AO10:AP10" si="13">SUM(AO11:AO12)</f>
        <v>40</v>
      </c>
      <c r="AP10" s="232">
        <f t="shared" si="13"/>
        <v>0</v>
      </c>
      <c r="AQ10" s="232">
        <f t="shared" si="3"/>
        <v>0</v>
      </c>
      <c r="AR10" s="347"/>
    </row>
    <row r="11" spans="1:44" ht="51" customHeight="1">
      <c r="A11" s="371"/>
      <c r="B11" s="371"/>
      <c r="C11" s="371"/>
      <c r="D11" s="282" t="s">
        <v>2</v>
      </c>
      <c r="E11" s="178">
        <f t="shared" ref="E11:F18" si="14">SUM(H11+K11+N11+Q11+T11+W11+Z11+AC11+AF11+AI11+AL11+AO11)</f>
        <v>0</v>
      </c>
      <c r="F11" s="178">
        <f t="shared" ref="F11:F12" si="15">SUM(F17)</f>
        <v>0</v>
      </c>
      <c r="G11" s="178">
        <f t="shared" si="0"/>
        <v>0</v>
      </c>
      <c r="H11" s="235">
        <f>H82</f>
        <v>0</v>
      </c>
      <c r="I11" s="136">
        <f>I82</f>
        <v>0</v>
      </c>
      <c r="J11" s="136">
        <f t="shared" si="1"/>
        <v>0</v>
      </c>
      <c r="K11" s="235">
        <f t="shared" si="1"/>
        <v>0</v>
      </c>
      <c r="L11" s="136">
        <f t="shared" si="1"/>
        <v>0</v>
      </c>
      <c r="M11" s="136">
        <f t="shared" si="3"/>
        <v>0</v>
      </c>
      <c r="N11" s="235">
        <f t="shared" si="3"/>
        <v>0</v>
      </c>
      <c r="O11" s="136">
        <f t="shared" si="3"/>
        <v>0</v>
      </c>
      <c r="P11" s="136">
        <f t="shared" si="3"/>
        <v>0</v>
      </c>
      <c r="Q11" s="235">
        <f t="shared" si="3"/>
        <v>0</v>
      </c>
      <c r="R11" s="136">
        <f t="shared" si="3"/>
        <v>0</v>
      </c>
      <c r="S11" s="136">
        <f t="shared" si="3"/>
        <v>0</v>
      </c>
      <c r="T11" s="235">
        <f t="shared" si="3"/>
        <v>0</v>
      </c>
      <c r="U11" s="136">
        <f t="shared" si="3"/>
        <v>0</v>
      </c>
      <c r="V11" s="136">
        <f t="shared" si="3"/>
        <v>0</v>
      </c>
      <c r="W11" s="235">
        <f t="shared" si="3"/>
        <v>0</v>
      </c>
      <c r="X11" s="136">
        <f t="shared" si="3"/>
        <v>0</v>
      </c>
      <c r="Y11" s="136">
        <f t="shared" si="3"/>
        <v>0</v>
      </c>
      <c r="Z11" s="235">
        <f t="shared" si="3"/>
        <v>0</v>
      </c>
      <c r="AA11" s="136">
        <f t="shared" si="3"/>
        <v>0</v>
      </c>
      <c r="AB11" s="136">
        <f t="shared" si="3"/>
        <v>0</v>
      </c>
      <c r="AC11" s="235">
        <f t="shared" si="3"/>
        <v>0</v>
      </c>
      <c r="AD11" s="136">
        <f t="shared" si="3"/>
        <v>0</v>
      </c>
      <c r="AE11" s="136">
        <f t="shared" si="3"/>
        <v>0</v>
      </c>
      <c r="AF11" s="235">
        <f t="shared" si="3"/>
        <v>0</v>
      </c>
      <c r="AG11" s="136">
        <f t="shared" si="3"/>
        <v>0</v>
      </c>
      <c r="AH11" s="136">
        <f t="shared" si="3"/>
        <v>0</v>
      </c>
      <c r="AI11" s="235">
        <f t="shared" si="3"/>
        <v>0</v>
      </c>
      <c r="AJ11" s="136">
        <f t="shared" si="3"/>
        <v>0</v>
      </c>
      <c r="AK11" s="136">
        <f t="shared" si="3"/>
        <v>0</v>
      </c>
      <c r="AL11" s="235">
        <f t="shared" si="3"/>
        <v>0</v>
      </c>
      <c r="AM11" s="136">
        <f t="shared" si="3"/>
        <v>0</v>
      </c>
      <c r="AN11" s="136">
        <f t="shared" si="3"/>
        <v>0</v>
      </c>
      <c r="AO11" s="235">
        <f t="shared" si="3"/>
        <v>0</v>
      </c>
      <c r="AP11" s="136">
        <f t="shared" si="3"/>
        <v>0</v>
      </c>
      <c r="AQ11" s="136">
        <f t="shared" si="3"/>
        <v>0</v>
      </c>
      <c r="AR11" s="359"/>
    </row>
    <row r="12" spans="1:44" ht="30" customHeight="1">
      <c r="A12" s="371"/>
      <c r="B12" s="371"/>
      <c r="C12" s="371"/>
      <c r="D12" s="283" t="s">
        <v>43</v>
      </c>
      <c r="E12" s="178">
        <f t="shared" si="14"/>
        <v>215</v>
      </c>
      <c r="F12" s="178">
        <f t="shared" si="15"/>
        <v>0</v>
      </c>
      <c r="G12" s="178">
        <f t="shared" si="0"/>
        <v>0</v>
      </c>
      <c r="H12" s="235">
        <f>H83</f>
        <v>0</v>
      </c>
      <c r="I12" s="136">
        <f>I83</f>
        <v>0</v>
      </c>
      <c r="J12" s="136">
        <f>J83</f>
        <v>0</v>
      </c>
      <c r="K12" s="235">
        <f t="shared" ref="K12:AQ12" si="16">K83</f>
        <v>0</v>
      </c>
      <c r="L12" s="136">
        <f t="shared" si="16"/>
        <v>0</v>
      </c>
      <c r="M12" s="136">
        <f t="shared" si="16"/>
        <v>0</v>
      </c>
      <c r="N12" s="235">
        <f t="shared" si="16"/>
        <v>5</v>
      </c>
      <c r="O12" s="136">
        <f>O83</f>
        <v>0</v>
      </c>
      <c r="P12" s="136">
        <f t="shared" si="16"/>
        <v>0</v>
      </c>
      <c r="Q12" s="235">
        <f t="shared" si="16"/>
        <v>6</v>
      </c>
      <c r="R12" s="136">
        <f t="shared" si="16"/>
        <v>0</v>
      </c>
      <c r="S12" s="136">
        <f t="shared" si="16"/>
        <v>0</v>
      </c>
      <c r="T12" s="235">
        <f t="shared" si="16"/>
        <v>6</v>
      </c>
      <c r="U12" s="136">
        <f t="shared" si="16"/>
        <v>0</v>
      </c>
      <c r="V12" s="136">
        <f t="shared" si="16"/>
        <v>0</v>
      </c>
      <c r="W12" s="235">
        <f t="shared" si="16"/>
        <v>6</v>
      </c>
      <c r="X12" s="136">
        <f t="shared" si="16"/>
        <v>0</v>
      </c>
      <c r="Y12" s="136">
        <f t="shared" si="16"/>
        <v>0</v>
      </c>
      <c r="Z12" s="235">
        <f t="shared" si="16"/>
        <v>7</v>
      </c>
      <c r="AA12" s="136">
        <f t="shared" si="16"/>
        <v>0</v>
      </c>
      <c r="AB12" s="136">
        <f t="shared" si="16"/>
        <v>0</v>
      </c>
      <c r="AC12" s="235">
        <f t="shared" si="16"/>
        <v>25</v>
      </c>
      <c r="AD12" s="136">
        <f t="shared" si="16"/>
        <v>0</v>
      </c>
      <c r="AE12" s="136">
        <f t="shared" si="16"/>
        <v>0</v>
      </c>
      <c r="AF12" s="235">
        <f t="shared" si="16"/>
        <v>10</v>
      </c>
      <c r="AG12" s="136">
        <f t="shared" si="16"/>
        <v>0</v>
      </c>
      <c r="AH12" s="136">
        <f t="shared" si="16"/>
        <v>0</v>
      </c>
      <c r="AI12" s="235">
        <f t="shared" si="16"/>
        <v>71.2</v>
      </c>
      <c r="AJ12" s="136">
        <f t="shared" si="16"/>
        <v>0</v>
      </c>
      <c r="AK12" s="136">
        <f t="shared" si="16"/>
        <v>0</v>
      </c>
      <c r="AL12" s="235">
        <f t="shared" si="16"/>
        <v>38.799999999999997</v>
      </c>
      <c r="AM12" s="136">
        <f t="shared" si="16"/>
        <v>0</v>
      </c>
      <c r="AN12" s="136">
        <f t="shared" si="16"/>
        <v>0</v>
      </c>
      <c r="AO12" s="235">
        <f t="shared" si="16"/>
        <v>40</v>
      </c>
      <c r="AP12" s="136">
        <f t="shared" si="16"/>
        <v>0</v>
      </c>
      <c r="AQ12" s="136">
        <f t="shared" si="16"/>
        <v>0</v>
      </c>
      <c r="AR12" s="359"/>
    </row>
    <row r="13" spans="1:44" ht="30" customHeight="1">
      <c r="A13" s="360" t="s">
        <v>279</v>
      </c>
      <c r="B13" s="361"/>
      <c r="C13" s="362"/>
      <c r="D13" s="214" t="s">
        <v>41</v>
      </c>
      <c r="E13" s="215">
        <f t="shared" si="14"/>
        <v>0</v>
      </c>
      <c r="F13" s="215">
        <f t="shared" si="14"/>
        <v>0</v>
      </c>
      <c r="G13" s="215">
        <f t="shared" si="0"/>
        <v>0</v>
      </c>
      <c r="H13" s="216"/>
      <c r="I13" s="216"/>
      <c r="J13" s="258"/>
      <c r="K13" s="216"/>
      <c r="L13" s="216"/>
      <c r="M13" s="258"/>
      <c r="N13" s="215"/>
      <c r="O13" s="215"/>
      <c r="P13" s="258"/>
      <c r="Q13" s="216"/>
      <c r="R13" s="216"/>
      <c r="S13" s="258"/>
      <c r="T13" s="215"/>
      <c r="U13" s="216"/>
      <c r="V13" s="259"/>
      <c r="W13" s="215"/>
      <c r="X13" s="216"/>
      <c r="Y13" s="258"/>
      <c r="Z13" s="215"/>
      <c r="AA13" s="216"/>
      <c r="AB13" s="258"/>
      <c r="AC13" s="215"/>
      <c r="AD13" s="216"/>
      <c r="AE13" s="258"/>
      <c r="AF13" s="215"/>
      <c r="AG13" s="216"/>
      <c r="AH13" s="258"/>
      <c r="AI13" s="216"/>
      <c r="AJ13" s="216"/>
      <c r="AK13" s="258"/>
      <c r="AL13" s="216"/>
      <c r="AM13" s="216"/>
      <c r="AN13" s="258"/>
      <c r="AO13" s="216"/>
      <c r="AP13" s="216"/>
      <c r="AQ13" s="258"/>
      <c r="AR13" s="359"/>
    </row>
    <row r="14" spans="1:44" ht="50.25" customHeight="1">
      <c r="A14" s="363"/>
      <c r="B14" s="364"/>
      <c r="C14" s="365"/>
      <c r="D14" s="282" t="s">
        <v>2</v>
      </c>
      <c r="E14" s="178">
        <f t="shared" si="14"/>
        <v>0</v>
      </c>
      <c r="F14" s="178">
        <f t="shared" si="14"/>
        <v>0</v>
      </c>
      <c r="G14" s="178">
        <f t="shared" si="0"/>
        <v>0</v>
      </c>
      <c r="H14" s="235"/>
      <c r="I14" s="136"/>
      <c r="J14" s="109"/>
      <c r="K14" s="235"/>
      <c r="L14" s="136"/>
      <c r="M14" s="109"/>
      <c r="N14" s="243"/>
      <c r="O14" s="178"/>
      <c r="P14" s="109"/>
      <c r="Q14" s="235"/>
      <c r="R14" s="136"/>
      <c r="S14" s="108"/>
      <c r="T14" s="243"/>
      <c r="U14" s="136"/>
      <c r="V14" s="179"/>
      <c r="W14" s="243"/>
      <c r="X14" s="136"/>
      <c r="Y14" s="108"/>
      <c r="Z14" s="243"/>
      <c r="AA14" s="136"/>
      <c r="AB14" s="108"/>
      <c r="AC14" s="243"/>
      <c r="AD14" s="136"/>
      <c r="AE14" s="108"/>
      <c r="AF14" s="243"/>
      <c r="AG14" s="136"/>
      <c r="AH14" s="108"/>
      <c r="AI14" s="235"/>
      <c r="AJ14" s="136"/>
      <c r="AK14" s="108"/>
      <c r="AL14" s="235"/>
      <c r="AM14" s="136"/>
      <c r="AN14" s="108"/>
      <c r="AO14" s="235"/>
      <c r="AP14" s="136"/>
      <c r="AQ14" s="108"/>
      <c r="AR14" s="369"/>
    </row>
    <row r="15" spans="1:44" ht="30" customHeight="1">
      <c r="A15" s="366"/>
      <c r="B15" s="367"/>
      <c r="C15" s="368"/>
      <c r="D15" s="283" t="s">
        <v>43</v>
      </c>
      <c r="E15" s="178">
        <f t="shared" si="14"/>
        <v>0</v>
      </c>
      <c r="F15" s="178">
        <f t="shared" si="14"/>
        <v>0</v>
      </c>
      <c r="G15" s="178">
        <f t="shared" si="0"/>
        <v>0</v>
      </c>
      <c r="H15" s="235"/>
      <c r="I15" s="136"/>
      <c r="J15" s="109"/>
      <c r="K15" s="235"/>
      <c r="L15" s="136"/>
      <c r="M15" s="109"/>
      <c r="N15" s="243"/>
      <c r="O15" s="178"/>
      <c r="P15" s="109"/>
      <c r="Q15" s="235"/>
      <c r="R15" s="136"/>
      <c r="S15" s="108"/>
      <c r="T15" s="243"/>
      <c r="U15" s="136"/>
      <c r="V15" s="179"/>
      <c r="W15" s="243"/>
      <c r="X15" s="136"/>
      <c r="Y15" s="108"/>
      <c r="Z15" s="243"/>
      <c r="AA15" s="136"/>
      <c r="AB15" s="108"/>
      <c r="AC15" s="243"/>
      <c r="AD15" s="136"/>
      <c r="AE15" s="108"/>
      <c r="AF15" s="243"/>
      <c r="AG15" s="136"/>
      <c r="AH15" s="108"/>
      <c r="AI15" s="235"/>
      <c r="AJ15" s="136"/>
      <c r="AK15" s="108"/>
      <c r="AL15" s="235"/>
      <c r="AM15" s="136"/>
      <c r="AN15" s="108"/>
      <c r="AO15" s="235"/>
      <c r="AP15" s="136"/>
      <c r="AQ15" s="108"/>
      <c r="AR15" s="369"/>
    </row>
    <row r="16" spans="1:44" s="137" customFormat="1" ht="30" customHeight="1">
      <c r="A16" s="350" t="s">
        <v>278</v>
      </c>
      <c r="B16" s="372"/>
      <c r="C16" s="372"/>
      <c r="D16" s="214" t="s">
        <v>41</v>
      </c>
      <c r="E16" s="215">
        <f t="shared" si="14"/>
        <v>215</v>
      </c>
      <c r="F16" s="215">
        <f>SUM(I16+L16+O16+R16+U16+X16+AA16+AD16+AG16+AJ16+AM16+AP16)</f>
        <v>0</v>
      </c>
      <c r="G16" s="215">
        <f t="shared" si="0"/>
        <v>0</v>
      </c>
      <c r="H16" s="216">
        <f>SUM(H17:H18)</f>
        <v>0</v>
      </c>
      <c r="I16" s="216">
        <f>SUM(I17:I18)</f>
        <v>0</v>
      </c>
      <c r="J16" s="215">
        <f t="shared" ref="J16:J17" si="17">IF(I16,I16/H16*100,0)</f>
        <v>0</v>
      </c>
      <c r="K16" s="216">
        <f t="shared" ref="K16:L16" si="18">SUM(K17:K18)</f>
        <v>0</v>
      </c>
      <c r="L16" s="216">
        <f t="shared" si="18"/>
        <v>0</v>
      </c>
      <c r="M16" s="215">
        <f t="shared" ref="M16:M18" si="19">IF(L16,L16/K16*100,0)</f>
        <v>0</v>
      </c>
      <c r="N16" s="216">
        <f t="shared" ref="N16:O16" si="20">SUM(N17:N18)</f>
        <v>5</v>
      </c>
      <c r="O16" s="216">
        <f t="shared" si="20"/>
        <v>0</v>
      </c>
      <c r="P16" s="215">
        <f t="shared" ref="P16:P18" si="21">IF(O16,O16/N16*100,0)</f>
        <v>0</v>
      </c>
      <c r="Q16" s="216">
        <f t="shared" ref="Q16:R16" si="22">SUM(Q17:Q18)</f>
        <v>6</v>
      </c>
      <c r="R16" s="216">
        <f t="shared" si="22"/>
        <v>0</v>
      </c>
      <c r="S16" s="215">
        <f t="shared" ref="S16:S18" si="23">IF(R16,R16/Q16*100,0)</f>
        <v>0</v>
      </c>
      <c r="T16" s="216">
        <f t="shared" ref="T16:U16" si="24">SUM(T17:T18)</f>
        <v>6</v>
      </c>
      <c r="U16" s="216">
        <f t="shared" si="24"/>
        <v>0</v>
      </c>
      <c r="V16" s="215">
        <f t="shared" ref="V16:V18" si="25">IF(U16,U16/T16*100,0)</f>
        <v>0</v>
      </c>
      <c r="W16" s="216">
        <f t="shared" ref="W16:X16" si="26">SUM(W17:W18)</f>
        <v>6</v>
      </c>
      <c r="X16" s="216">
        <f t="shared" si="26"/>
        <v>0</v>
      </c>
      <c r="Y16" s="215">
        <f t="shared" ref="Y16:Y18" si="27">IF(X16,X16/W16*100,0)</f>
        <v>0</v>
      </c>
      <c r="Z16" s="216">
        <f t="shared" ref="Z16:AA16" si="28">SUM(Z17:Z18)</f>
        <v>7</v>
      </c>
      <c r="AA16" s="216">
        <f t="shared" si="28"/>
        <v>0</v>
      </c>
      <c r="AB16" s="215">
        <f t="shared" ref="AB16:AB18" si="29">IF(AA16,AA16/Z16*100,0)</f>
        <v>0</v>
      </c>
      <c r="AC16" s="216">
        <f t="shared" ref="AC16:AD16" si="30">SUM(AC17:AC18)</f>
        <v>25</v>
      </c>
      <c r="AD16" s="216">
        <f t="shared" si="30"/>
        <v>0</v>
      </c>
      <c r="AE16" s="215">
        <f t="shared" ref="AE16:AE18" si="31">IF(AD16,AD16/AC16*100,0)</f>
        <v>0</v>
      </c>
      <c r="AF16" s="216">
        <f t="shared" ref="AF16:AG16" si="32">SUM(AF17:AF18)</f>
        <v>10</v>
      </c>
      <c r="AG16" s="216">
        <f t="shared" si="32"/>
        <v>0</v>
      </c>
      <c r="AH16" s="215">
        <f t="shared" ref="AH16:AH18" si="33">IF(AG16,AG16/AF16*100,0)</f>
        <v>0</v>
      </c>
      <c r="AI16" s="216">
        <f t="shared" ref="AI16:AJ16" si="34">SUM(AI17:AI18)</f>
        <v>71.2</v>
      </c>
      <c r="AJ16" s="216">
        <f t="shared" si="34"/>
        <v>0</v>
      </c>
      <c r="AK16" s="215">
        <f t="shared" ref="AK16:AK18" si="35">IF(AJ16,AJ16/AI16*100,0)</f>
        <v>0</v>
      </c>
      <c r="AL16" s="216">
        <f t="shared" ref="AL16:AM16" si="36">SUM(AL17:AL18)</f>
        <v>38.799999999999997</v>
      </c>
      <c r="AM16" s="216">
        <f t="shared" si="36"/>
        <v>0</v>
      </c>
      <c r="AN16" s="215">
        <f t="shared" ref="AN16:AN18" si="37">IF(AM16,AM16/AL16*100,0)</f>
        <v>0</v>
      </c>
      <c r="AO16" s="216">
        <f t="shared" ref="AO16:AP16" si="38">SUM(AO17:AO18)</f>
        <v>40</v>
      </c>
      <c r="AP16" s="216">
        <f t="shared" si="38"/>
        <v>0</v>
      </c>
      <c r="AQ16" s="215">
        <f t="shared" ref="AQ16:AQ18" si="39">IF(AP16,AP16/AO16*100,0)</f>
        <v>0</v>
      </c>
      <c r="AR16" s="369"/>
    </row>
    <row r="17" spans="1:44" ht="49.5" customHeight="1">
      <c r="A17" s="372"/>
      <c r="B17" s="372"/>
      <c r="C17" s="372"/>
      <c r="D17" s="282" t="s">
        <v>2</v>
      </c>
      <c r="E17" s="178">
        <f t="shared" si="14"/>
        <v>0</v>
      </c>
      <c r="F17" s="178">
        <f>SUM(I17+L17+O17+R17+U17+X17+AA17+AD17+AG17+AJ17+AM17+AP17)</f>
        <v>0</v>
      </c>
      <c r="G17" s="178">
        <f t="shared" si="0"/>
        <v>0</v>
      </c>
      <c r="H17" s="235">
        <f>H82</f>
        <v>0</v>
      </c>
      <c r="I17" s="136">
        <f>I82</f>
        <v>0</v>
      </c>
      <c r="J17" s="178">
        <f t="shared" si="17"/>
        <v>0</v>
      </c>
      <c r="K17" s="235">
        <f t="shared" ref="K17:L17" si="40">K82</f>
        <v>0</v>
      </c>
      <c r="L17" s="136">
        <f t="shared" si="40"/>
        <v>0</v>
      </c>
      <c r="M17" s="178">
        <f t="shared" si="19"/>
        <v>0</v>
      </c>
      <c r="N17" s="235">
        <f t="shared" ref="N17:O17" si="41">N82</f>
        <v>0</v>
      </c>
      <c r="O17" s="136">
        <f t="shared" si="41"/>
        <v>0</v>
      </c>
      <c r="P17" s="178">
        <f t="shared" si="21"/>
        <v>0</v>
      </c>
      <c r="Q17" s="235">
        <f t="shared" ref="Q17:R17" si="42">Q82</f>
        <v>0</v>
      </c>
      <c r="R17" s="136">
        <f t="shared" si="42"/>
        <v>0</v>
      </c>
      <c r="S17" s="178">
        <f t="shared" si="23"/>
        <v>0</v>
      </c>
      <c r="T17" s="235">
        <f t="shared" ref="T17:U17" si="43">T82</f>
        <v>0</v>
      </c>
      <c r="U17" s="136">
        <f t="shared" si="43"/>
        <v>0</v>
      </c>
      <c r="V17" s="178">
        <f t="shared" si="25"/>
        <v>0</v>
      </c>
      <c r="W17" s="235">
        <f t="shared" ref="W17:X17" si="44">W82</f>
        <v>0</v>
      </c>
      <c r="X17" s="136">
        <f t="shared" si="44"/>
        <v>0</v>
      </c>
      <c r="Y17" s="178">
        <f t="shared" si="27"/>
        <v>0</v>
      </c>
      <c r="Z17" s="235">
        <f t="shared" ref="Z17:AA17" si="45">Z82</f>
        <v>0</v>
      </c>
      <c r="AA17" s="136">
        <f t="shared" si="45"/>
        <v>0</v>
      </c>
      <c r="AB17" s="178">
        <f t="shared" si="29"/>
        <v>0</v>
      </c>
      <c r="AC17" s="235">
        <f t="shared" ref="AC17:AD17" si="46">AC82</f>
        <v>0</v>
      </c>
      <c r="AD17" s="136">
        <f t="shared" si="46"/>
        <v>0</v>
      </c>
      <c r="AE17" s="178">
        <f t="shared" si="31"/>
        <v>0</v>
      </c>
      <c r="AF17" s="235">
        <f t="shared" ref="AF17:AG17" si="47">AF82</f>
        <v>0</v>
      </c>
      <c r="AG17" s="136">
        <f t="shared" si="47"/>
        <v>0</v>
      </c>
      <c r="AH17" s="178">
        <f t="shared" si="33"/>
        <v>0</v>
      </c>
      <c r="AI17" s="235">
        <f t="shared" ref="AI17:AJ17" si="48">AI82</f>
        <v>0</v>
      </c>
      <c r="AJ17" s="136">
        <f t="shared" si="48"/>
        <v>0</v>
      </c>
      <c r="AK17" s="178">
        <f t="shared" si="35"/>
        <v>0</v>
      </c>
      <c r="AL17" s="235">
        <f t="shared" ref="AL17:AM17" si="49">AL82</f>
        <v>0</v>
      </c>
      <c r="AM17" s="136">
        <f t="shared" si="49"/>
        <v>0</v>
      </c>
      <c r="AN17" s="178">
        <f t="shared" si="37"/>
        <v>0</v>
      </c>
      <c r="AO17" s="235">
        <f t="shared" ref="AO17:AP17" si="50">AO82</f>
        <v>0</v>
      </c>
      <c r="AP17" s="136">
        <f t="shared" si="50"/>
        <v>0</v>
      </c>
      <c r="AQ17" s="178">
        <f t="shared" si="39"/>
        <v>0</v>
      </c>
      <c r="AR17" s="369"/>
    </row>
    <row r="18" spans="1:44" ht="30" customHeight="1">
      <c r="A18" s="372"/>
      <c r="B18" s="372"/>
      <c r="C18" s="372"/>
      <c r="D18" s="283" t="s">
        <v>43</v>
      </c>
      <c r="E18" s="178">
        <f t="shared" si="14"/>
        <v>215</v>
      </c>
      <c r="F18" s="178">
        <f>SUM(I18+L18+O18+R18+U18+X18+AA18+AD18+AG18+AJ18+AM18+AP18)</f>
        <v>0</v>
      </c>
      <c r="G18" s="178">
        <f>IF(F18,F18/E18*100,0)</f>
        <v>0</v>
      </c>
      <c r="H18" s="235">
        <f>H83</f>
        <v>0</v>
      </c>
      <c r="I18" s="136">
        <f>I83</f>
        <v>0</v>
      </c>
      <c r="J18" s="178">
        <f>IF(I18,I18/H18*100,0)</f>
        <v>0</v>
      </c>
      <c r="K18" s="235">
        <f t="shared" ref="K18:L18" si="51">K83</f>
        <v>0</v>
      </c>
      <c r="L18" s="136">
        <f t="shared" si="51"/>
        <v>0</v>
      </c>
      <c r="M18" s="178">
        <f t="shared" si="19"/>
        <v>0</v>
      </c>
      <c r="N18" s="235">
        <f t="shared" ref="N18:O18" si="52">N83</f>
        <v>5</v>
      </c>
      <c r="O18" s="136">
        <f t="shared" si="52"/>
        <v>0</v>
      </c>
      <c r="P18" s="178">
        <f t="shared" si="21"/>
        <v>0</v>
      </c>
      <c r="Q18" s="235">
        <f t="shared" ref="Q18:R18" si="53">Q83</f>
        <v>6</v>
      </c>
      <c r="R18" s="136">
        <f t="shared" si="53"/>
        <v>0</v>
      </c>
      <c r="S18" s="178">
        <f t="shared" si="23"/>
        <v>0</v>
      </c>
      <c r="T18" s="235">
        <f t="shared" ref="T18:U18" si="54">T83</f>
        <v>6</v>
      </c>
      <c r="U18" s="136">
        <f t="shared" si="54"/>
        <v>0</v>
      </c>
      <c r="V18" s="178">
        <f t="shared" si="25"/>
        <v>0</v>
      </c>
      <c r="W18" s="235">
        <f t="shared" ref="W18:X18" si="55">W83</f>
        <v>6</v>
      </c>
      <c r="X18" s="136">
        <f t="shared" si="55"/>
        <v>0</v>
      </c>
      <c r="Y18" s="178">
        <f t="shared" si="27"/>
        <v>0</v>
      </c>
      <c r="Z18" s="235">
        <f t="shared" ref="Z18:AA18" si="56">Z83</f>
        <v>7</v>
      </c>
      <c r="AA18" s="136">
        <f t="shared" si="56"/>
        <v>0</v>
      </c>
      <c r="AB18" s="178">
        <f t="shared" si="29"/>
        <v>0</v>
      </c>
      <c r="AC18" s="235">
        <f t="shared" ref="AC18:AD18" si="57">AC83</f>
        <v>25</v>
      </c>
      <c r="AD18" s="136">
        <f t="shared" si="57"/>
        <v>0</v>
      </c>
      <c r="AE18" s="178">
        <f t="shared" si="31"/>
        <v>0</v>
      </c>
      <c r="AF18" s="235">
        <f t="shared" ref="AF18:AG18" si="58">AF83</f>
        <v>10</v>
      </c>
      <c r="AG18" s="136">
        <f t="shared" si="58"/>
        <v>0</v>
      </c>
      <c r="AH18" s="178">
        <f t="shared" si="33"/>
        <v>0</v>
      </c>
      <c r="AI18" s="235">
        <f t="shared" ref="AI18:AJ18" si="59">AI83</f>
        <v>71.2</v>
      </c>
      <c r="AJ18" s="136">
        <f t="shared" si="59"/>
        <v>0</v>
      </c>
      <c r="AK18" s="178">
        <f t="shared" si="35"/>
        <v>0</v>
      </c>
      <c r="AL18" s="235">
        <f t="shared" ref="AL18:AM18" si="60">AL83</f>
        <v>38.799999999999997</v>
      </c>
      <c r="AM18" s="136">
        <f t="shared" si="60"/>
        <v>0</v>
      </c>
      <c r="AN18" s="178">
        <f t="shared" si="37"/>
        <v>0</v>
      </c>
      <c r="AO18" s="235">
        <f t="shared" ref="AO18:AP18" si="61">AO83</f>
        <v>40</v>
      </c>
      <c r="AP18" s="136">
        <f t="shared" si="61"/>
        <v>0</v>
      </c>
      <c r="AQ18" s="178">
        <f t="shared" si="39"/>
        <v>0</v>
      </c>
      <c r="AR18" s="369"/>
    </row>
    <row r="19" spans="1:44" s="104" customFormat="1" ht="30" customHeight="1">
      <c r="A19" s="349" t="s">
        <v>290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</row>
    <row r="20" spans="1:44" ht="30" customHeight="1">
      <c r="A20" s="347" t="s">
        <v>1</v>
      </c>
      <c r="B20" s="350" t="s">
        <v>348</v>
      </c>
      <c r="C20" s="347" t="s">
        <v>292</v>
      </c>
      <c r="D20" s="214" t="s">
        <v>41</v>
      </c>
      <c r="E20" s="215">
        <f>SUM(E21:E22)</f>
        <v>0</v>
      </c>
      <c r="F20" s="215">
        <f>SUM(F21:F22)</f>
        <v>0</v>
      </c>
      <c r="G20" s="215">
        <v>0</v>
      </c>
      <c r="H20" s="343" t="s">
        <v>305</v>
      </c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5"/>
      <c r="AR20" s="346"/>
    </row>
    <row r="21" spans="1:44" ht="48" customHeight="1">
      <c r="A21" s="347"/>
      <c r="B21" s="350"/>
      <c r="C21" s="347"/>
      <c r="D21" s="282" t="s">
        <v>2</v>
      </c>
      <c r="E21" s="206">
        <f>SUM(H21+K21+N21+Q21+T21+W21+Z21+AC21+AF21+AI21+AL21+AO21)</f>
        <v>0</v>
      </c>
      <c r="F21" s="206">
        <f>SUM(I21+L21+O21+R21+U21+X21+AA21+AD21+AG21+AJ21+AM21+AP21)</f>
        <v>0</v>
      </c>
      <c r="G21" s="206"/>
      <c r="H21" s="236"/>
      <c r="I21" s="205"/>
      <c r="J21" s="207"/>
      <c r="K21" s="236"/>
      <c r="L21" s="205"/>
      <c r="M21" s="207"/>
      <c r="N21" s="244"/>
      <c r="O21" s="206"/>
      <c r="P21" s="207"/>
      <c r="Q21" s="236"/>
      <c r="R21" s="205"/>
      <c r="S21" s="207"/>
      <c r="T21" s="244"/>
      <c r="U21" s="205"/>
      <c r="V21" s="208"/>
      <c r="W21" s="244"/>
      <c r="X21" s="205"/>
      <c r="Y21" s="207"/>
      <c r="Z21" s="244"/>
      <c r="AA21" s="205"/>
      <c r="AB21" s="207"/>
      <c r="AC21" s="244"/>
      <c r="AD21" s="205"/>
      <c r="AE21" s="207"/>
      <c r="AF21" s="244"/>
      <c r="AG21" s="205"/>
      <c r="AH21" s="207"/>
      <c r="AI21" s="236"/>
      <c r="AJ21" s="205"/>
      <c r="AK21" s="207"/>
      <c r="AL21" s="236"/>
      <c r="AM21" s="205"/>
      <c r="AN21" s="207"/>
      <c r="AO21" s="236"/>
      <c r="AP21" s="205"/>
      <c r="AQ21" s="207"/>
      <c r="AR21" s="346"/>
    </row>
    <row r="22" spans="1:44" ht="30" customHeight="1">
      <c r="A22" s="347"/>
      <c r="B22" s="350"/>
      <c r="C22" s="347"/>
      <c r="D22" s="283" t="s">
        <v>43</v>
      </c>
      <c r="E22" s="206">
        <f t="shared" ref="E22:F22" si="62">SUM(H22+K22+N22+Q22+T22+W22+Z22+AC22+AF22+AI22+AL22+AO22)</f>
        <v>0</v>
      </c>
      <c r="F22" s="206">
        <f t="shared" si="62"/>
        <v>0</v>
      </c>
      <c r="G22" s="206"/>
      <c r="H22" s="236"/>
      <c r="I22" s="205"/>
      <c r="J22" s="207"/>
      <c r="K22" s="236"/>
      <c r="L22" s="205"/>
      <c r="M22" s="207"/>
      <c r="N22" s="244"/>
      <c r="O22" s="206"/>
      <c r="P22" s="207"/>
      <c r="Q22" s="236"/>
      <c r="R22" s="205"/>
      <c r="S22" s="207"/>
      <c r="T22" s="244"/>
      <c r="U22" s="205"/>
      <c r="V22" s="208"/>
      <c r="W22" s="244"/>
      <c r="X22" s="205"/>
      <c r="Y22" s="207"/>
      <c r="Z22" s="244"/>
      <c r="AA22" s="205"/>
      <c r="AB22" s="207"/>
      <c r="AC22" s="244"/>
      <c r="AD22" s="205"/>
      <c r="AE22" s="207"/>
      <c r="AF22" s="244"/>
      <c r="AG22" s="205"/>
      <c r="AH22" s="207"/>
      <c r="AI22" s="236"/>
      <c r="AJ22" s="205"/>
      <c r="AK22" s="207"/>
      <c r="AL22" s="236"/>
      <c r="AM22" s="205"/>
      <c r="AN22" s="207"/>
      <c r="AO22" s="236"/>
      <c r="AP22" s="205"/>
      <c r="AQ22" s="207"/>
      <c r="AR22" s="346"/>
    </row>
    <row r="23" spans="1:44" ht="30" customHeight="1">
      <c r="A23" s="347" t="s">
        <v>3</v>
      </c>
      <c r="B23" s="350" t="s">
        <v>349</v>
      </c>
      <c r="C23" s="347" t="s">
        <v>292</v>
      </c>
      <c r="D23" s="214" t="s">
        <v>41</v>
      </c>
      <c r="E23" s="215">
        <f t="shared" ref="E23:F23" si="63">SUM(E24:E25)</f>
        <v>0</v>
      </c>
      <c r="F23" s="215">
        <f t="shared" si="63"/>
        <v>0</v>
      </c>
      <c r="G23" s="215">
        <v>0</v>
      </c>
      <c r="H23" s="343" t="s">
        <v>305</v>
      </c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5"/>
      <c r="AR23" s="346"/>
    </row>
    <row r="24" spans="1:44" ht="48" customHeight="1">
      <c r="A24" s="347"/>
      <c r="B24" s="350"/>
      <c r="C24" s="347"/>
      <c r="D24" s="282" t="s">
        <v>2</v>
      </c>
      <c r="E24" s="206">
        <f t="shared" ref="E24:E25" si="64">SUM(H24+K24+N24+Q24+T24+W24+Z24+AC24+AF24+AI24+AL24+AO24)</f>
        <v>0</v>
      </c>
      <c r="F24" s="206">
        <f t="shared" ref="F24:F25" si="65">SUM(I24+L24+O24+R24+U24+X24+AA24+AD24+AG24+AJ24+AM24+AP24)</f>
        <v>0</v>
      </c>
      <c r="G24" s="206"/>
      <c r="H24" s="236"/>
      <c r="I24" s="205"/>
      <c r="J24" s="207"/>
      <c r="K24" s="236"/>
      <c r="L24" s="205"/>
      <c r="M24" s="207"/>
      <c r="N24" s="244"/>
      <c r="O24" s="206"/>
      <c r="P24" s="207"/>
      <c r="Q24" s="236"/>
      <c r="R24" s="205"/>
      <c r="S24" s="207"/>
      <c r="T24" s="244"/>
      <c r="U24" s="205"/>
      <c r="V24" s="208"/>
      <c r="W24" s="244"/>
      <c r="X24" s="205"/>
      <c r="Y24" s="207"/>
      <c r="Z24" s="244"/>
      <c r="AA24" s="205"/>
      <c r="AB24" s="207"/>
      <c r="AC24" s="244"/>
      <c r="AD24" s="205"/>
      <c r="AE24" s="207"/>
      <c r="AF24" s="244"/>
      <c r="AG24" s="205"/>
      <c r="AH24" s="207"/>
      <c r="AI24" s="236"/>
      <c r="AJ24" s="205"/>
      <c r="AK24" s="207"/>
      <c r="AL24" s="236"/>
      <c r="AM24" s="205"/>
      <c r="AN24" s="207"/>
      <c r="AO24" s="236"/>
      <c r="AP24" s="205"/>
      <c r="AQ24" s="207"/>
      <c r="AR24" s="346"/>
    </row>
    <row r="25" spans="1:44" ht="33.75" customHeight="1">
      <c r="A25" s="347"/>
      <c r="B25" s="350"/>
      <c r="C25" s="347"/>
      <c r="D25" s="283" t="s">
        <v>43</v>
      </c>
      <c r="E25" s="206">
        <f t="shared" si="64"/>
        <v>0</v>
      </c>
      <c r="F25" s="206">
        <f t="shared" si="65"/>
        <v>0</v>
      </c>
      <c r="G25" s="206"/>
      <c r="H25" s="236"/>
      <c r="I25" s="205"/>
      <c r="J25" s="207"/>
      <c r="K25" s="236"/>
      <c r="L25" s="205"/>
      <c r="M25" s="207"/>
      <c r="N25" s="244"/>
      <c r="O25" s="206"/>
      <c r="P25" s="207"/>
      <c r="Q25" s="236"/>
      <c r="R25" s="205"/>
      <c r="S25" s="207"/>
      <c r="T25" s="244"/>
      <c r="U25" s="205"/>
      <c r="V25" s="208"/>
      <c r="W25" s="244"/>
      <c r="X25" s="205"/>
      <c r="Y25" s="207"/>
      <c r="Z25" s="244"/>
      <c r="AA25" s="205"/>
      <c r="AB25" s="207"/>
      <c r="AC25" s="244"/>
      <c r="AD25" s="205"/>
      <c r="AE25" s="207"/>
      <c r="AF25" s="244"/>
      <c r="AG25" s="205"/>
      <c r="AH25" s="207"/>
      <c r="AI25" s="236"/>
      <c r="AJ25" s="205"/>
      <c r="AK25" s="207"/>
      <c r="AL25" s="236"/>
      <c r="AM25" s="205"/>
      <c r="AN25" s="207"/>
      <c r="AO25" s="236"/>
      <c r="AP25" s="205"/>
      <c r="AQ25" s="207"/>
      <c r="AR25" s="346"/>
    </row>
    <row r="26" spans="1:44" ht="30" customHeight="1">
      <c r="A26" s="347"/>
      <c r="B26" s="352" t="s">
        <v>269</v>
      </c>
      <c r="C26" s="353"/>
      <c r="D26" s="214" t="s">
        <v>41</v>
      </c>
      <c r="E26" s="215">
        <f t="shared" ref="E26:F26" si="66">SUM(E27:E28)</f>
        <v>0</v>
      </c>
      <c r="F26" s="215">
        <f t="shared" si="66"/>
        <v>0</v>
      </c>
      <c r="G26" s="215">
        <f>IF(F26,F26/E26*100,0)</f>
        <v>0</v>
      </c>
      <c r="H26" s="237">
        <f>SUM(H27:H28)</f>
        <v>0</v>
      </c>
      <c r="I26" s="216">
        <f t="shared" ref="I26:AQ26" si="67">SUM(I27:I28)</f>
        <v>0</v>
      </c>
      <c r="J26" s="216">
        <f t="shared" si="67"/>
        <v>0</v>
      </c>
      <c r="K26" s="237">
        <f t="shared" si="67"/>
        <v>0</v>
      </c>
      <c r="L26" s="216">
        <f t="shared" si="67"/>
        <v>0</v>
      </c>
      <c r="M26" s="216">
        <f t="shared" si="67"/>
        <v>0</v>
      </c>
      <c r="N26" s="237">
        <f t="shared" si="67"/>
        <v>0</v>
      </c>
      <c r="O26" s="216">
        <f t="shared" si="67"/>
        <v>0</v>
      </c>
      <c r="P26" s="216">
        <f t="shared" si="67"/>
        <v>0</v>
      </c>
      <c r="Q26" s="237">
        <f t="shared" si="67"/>
        <v>0</v>
      </c>
      <c r="R26" s="216">
        <f t="shared" si="67"/>
        <v>0</v>
      </c>
      <c r="S26" s="216">
        <f t="shared" si="67"/>
        <v>0</v>
      </c>
      <c r="T26" s="237">
        <f t="shared" si="67"/>
        <v>0</v>
      </c>
      <c r="U26" s="216">
        <f t="shared" si="67"/>
        <v>0</v>
      </c>
      <c r="V26" s="216">
        <f t="shared" si="67"/>
        <v>0</v>
      </c>
      <c r="W26" s="237">
        <f t="shared" si="67"/>
        <v>0</v>
      </c>
      <c r="X26" s="216">
        <f t="shared" si="67"/>
        <v>0</v>
      </c>
      <c r="Y26" s="216">
        <f t="shared" si="67"/>
        <v>0</v>
      </c>
      <c r="Z26" s="237">
        <f t="shared" si="67"/>
        <v>0</v>
      </c>
      <c r="AA26" s="216">
        <f t="shared" si="67"/>
        <v>0</v>
      </c>
      <c r="AB26" s="216">
        <f t="shared" si="67"/>
        <v>0</v>
      </c>
      <c r="AC26" s="237">
        <f t="shared" si="67"/>
        <v>0</v>
      </c>
      <c r="AD26" s="216">
        <f t="shared" si="67"/>
        <v>0</v>
      </c>
      <c r="AE26" s="216">
        <f t="shared" si="67"/>
        <v>0</v>
      </c>
      <c r="AF26" s="237">
        <f t="shared" si="67"/>
        <v>0</v>
      </c>
      <c r="AG26" s="216">
        <f t="shared" si="67"/>
        <v>0</v>
      </c>
      <c r="AH26" s="216">
        <f t="shared" si="67"/>
        <v>0</v>
      </c>
      <c r="AI26" s="237">
        <f t="shared" si="67"/>
        <v>0</v>
      </c>
      <c r="AJ26" s="216">
        <f t="shared" si="67"/>
        <v>0</v>
      </c>
      <c r="AK26" s="216">
        <f t="shared" si="67"/>
        <v>0</v>
      </c>
      <c r="AL26" s="237">
        <f t="shared" si="67"/>
        <v>0</v>
      </c>
      <c r="AM26" s="216">
        <f t="shared" si="67"/>
        <v>0</v>
      </c>
      <c r="AN26" s="216">
        <f t="shared" si="67"/>
        <v>0</v>
      </c>
      <c r="AO26" s="237">
        <f t="shared" si="67"/>
        <v>0</v>
      </c>
      <c r="AP26" s="216">
        <f t="shared" si="67"/>
        <v>0</v>
      </c>
      <c r="AQ26" s="216">
        <f t="shared" si="67"/>
        <v>0</v>
      </c>
      <c r="AR26" s="348"/>
    </row>
    <row r="27" spans="1:44" ht="46.5" customHeight="1">
      <c r="A27" s="347"/>
      <c r="B27" s="354"/>
      <c r="C27" s="355"/>
      <c r="D27" s="282" t="s">
        <v>2</v>
      </c>
      <c r="E27" s="206">
        <f t="shared" ref="E27:E28" si="68">SUM(H27+K27+N27+Q27+T27+W27+Z27+AC27+AF27+AI27+AL27+AO27)</f>
        <v>0</v>
      </c>
      <c r="F27" s="206">
        <f t="shared" ref="F27:F28" si="69">SUM(I27+L27+O27+R27+U27+X27+AA27+AD27+AG27+AJ27+AM27+AP27)</f>
        <v>0</v>
      </c>
      <c r="G27" s="206">
        <f t="shared" ref="G27:G28" si="70">IF(F27,F27/E27*100,0)</f>
        <v>0</v>
      </c>
      <c r="H27" s="236">
        <f>H21+H24</f>
        <v>0</v>
      </c>
      <c r="I27" s="205">
        <f t="shared" ref="I27:AQ27" si="71">I21+I24</f>
        <v>0</v>
      </c>
      <c r="J27" s="205">
        <f t="shared" si="71"/>
        <v>0</v>
      </c>
      <c r="K27" s="236">
        <f t="shared" si="71"/>
        <v>0</v>
      </c>
      <c r="L27" s="205">
        <f t="shared" si="71"/>
        <v>0</v>
      </c>
      <c r="M27" s="205">
        <f t="shared" si="71"/>
        <v>0</v>
      </c>
      <c r="N27" s="236">
        <f t="shared" si="71"/>
        <v>0</v>
      </c>
      <c r="O27" s="205">
        <f t="shared" si="71"/>
        <v>0</v>
      </c>
      <c r="P27" s="205">
        <f t="shared" si="71"/>
        <v>0</v>
      </c>
      <c r="Q27" s="236">
        <f t="shared" si="71"/>
        <v>0</v>
      </c>
      <c r="R27" s="205">
        <f t="shared" si="71"/>
        <v>0</v>
      </c>
      <c r="S27" s="205">
        <f t="shared" si="71"/>
        <v>0</v>
      </c>
      <c r="T27" s="236">
        <f t="shared" si="71"/>
        <v>0</v>
      </c>
      <c r="U27" s="205">
        <f t="shared" si="71"/>
        <v>0</v>
      </c>
      <c r="V27" s="205">
        <f t="shared" si="71"/>
        <v>0</v>
      </c>
      <c r="W27" s="236">
        <f t="shared" si="71"/>
        <v>0</v>
      </c>
      <c r="X27" s="205">
        <f t="shared" si="71"/>
        <v>0</v>
      </c>
      <c r="Y27" s="205">
        <f t="shared" si="71"/>
        <v>0</v>
      </c>
      <c r="Z27" s="236">
        <f t="shared" si="71"/>
        <v>0</v>
      </c>
      <c r="AA27" s="205">
        <f t="shared" si="71"/>
        <v>0</v>
      </c>
      <c r="AB27" s="205">
        <f t="shared" si="71"/>
        <v>0</v>
      </c>
      <c r="AC27" s="236">
        <f t="shared" si="71"/>
        <v>0</v>
      </c>
      <c r="AD27" s="205">
        <f t="shared" si="71"/>
        <v>0</v>
      </c>
      <c r="AE27" s="205">
        <f t="shared" si="71"/>
        <v>0</v>
      </c>
      <c r="AF27" s="236">
        <f t="shared" si="71"/>
        <v>0</v>
      </c>
      <c r="AG27" s="205">
        <f t="shared" si="71"/>
        <v>0</v>
      </c>
      <c r="AH27" s="205">
        <f t="shared" si="71"/>
        <v>0</v>
      </c>
      <c r="AI27" s="236">
        <f t="shared" si="71"/>
        <v>0</v>
      </c>
      <c r="AJ27" s="205">
        <f t="shared" si="71"/>
        <v>0</v>
      </c>
      <c r="AK27" s="205">
        <f t="shared" si="71"/>
        <v>0</v>
      </c>
      <c r="AL27" s="236">
        <f t="shared" si="71"/>
        <v>0</v>
      </c>
      <c r="AM27" s="205">
        <f t="shared" si="71"/>
        <v>0</v>
      </c>
      <c r="AN27" s="205">
        <f t="shared" si="71"/>
        <v>0</v>
      </c>
      <c r="AO27" s="236">
        <f t="shared" si="71"/>
        <v>0</v>
      </c>
      <c r="AP27" s="205">
        <f t="shared" si="71"/>
        <v>0</v>
      </c>
      <c r="AQ27" s="205">
        <f t="shared" si="71"/>
        <v>0</v>
      </c>
      <c r="AR27" s="348"/>
    </row>
    <row r="28" spans="1:44" ht="30" customHeight="1">
      <c r="A28" s="347"/>
      <c r="B28" s="356"/>
      <c r="C28" s="357"/>
      <c r="D28" s="283" t="s">
        <v>43</v>
      </c>
      <c r="E28" s="206">
        <f t="shared" si="68"/>
        <v>0</v>
      </c>
      <c r="F28" s="206">
        <f t="shared" si="69"/>
        <v>0</v>
      </c>
      <c r="G28" s="206">
        <f t="shared" si="70"/>
        <v>0</v>
      </c>
      <c r="H28" s="236">
        <f>H22+H25</f>
        <v>0</v>
      </c>
      <c r="I28" s="205">
        <f t="shared" ref="I28:AQ28" si="72">I22+I25</f>
        <v>0</v>
      </c>
      <c r="J28" s="205">
        <f t="shared" si="72"/>
        <v>0</v>
      </c>
      <c r="K28" s="236">
        <f t="shared" si="72"/>
        <v>0</v>
      </c>
      <c r="L28" s="205">
        <f t="shared" si="72"/>
        <v>0</v>
      </c>
      <c r="M28" s="205">
        <f t="shared" si="72"/>
        <v>0</v>
      </c>
      <c r="N28" s="236">
        <f t="shared" si="72"/>
        <v>0</v>
      </c>
      <c r="O28" s="205">
        <f t="shared" si="72"/>
        <v>0</v>
      </c>
      <c r="P28" s="205">
        <f t="shared" si="72"/>
        <v>0</v>
      </c>
      <c r="Q28" s="236">
        <f t="shared" si="72"/>
        <v>0</v>
      </c>
      <c r="R28" s="205">
        <f t="shared" si="72"/>
        <v>0</v>
      </c>
      <c r="S28" s="205">
        <f t="shared" si="72"/>
        <v>0</v>
      </c>
      <c r="T28" s="236">
        <f t="shared" si="72"/>
        <v>0</v>
      </c>
      <c r="U28" s="205">
        <f t="shared" si="72"/>
        <v>0</v>
      </c>
      <c r="V28" s="205">
        <f t="shared" si="72"/>
        <v>0</v>
      </c>
      <c r="W28" s="236">
        <f t="shared" si="72"/>
        <v>0</v>
      </c>
      <c r="X28" s="205">
        <f t="shared" si="72"/>
        <v>0</v>
      </c>
      <c r="Y28" s="205">
        <f t="shared" si="72"/>
        <v>0</v>
      </c>
      <c r="Z28" s="236">
        <f t="shared" si="72"/>
        <v>0</v>
      </c>
      <c r="AA28" s="205">
        <f t="shared" si="72"/>
        <v>0</v>
      </c>
      <c r="AB28" s="205">
        <f t="shared" si="72"/>
        <v>0</v>
      </c>
      <c r="AC28" s="236">
        <f t="shared" si="72"/>
        <v>0</v>
      </c>
      <c r="AD28" s="205">
        <f t="shared" si="72"/>
        <v>0</v>
      </c>
      <c r="AE28" s="205">
        <f t="shared" si="72"/>
        <v>0</v>
      </c>
      <c r="AF28" s="236">
        <f t="shared" si="72"/>
        <v>0</v>
      </c>
      <c r="AG28" s="205">
        <f t="shared" si="72"/>
        <v>0</v>
      </c>
      <c r="AH28" s="205">
        <f t="shared" si="72"/>
        <v>0</v>
      </c>
      <c r="AI28" s="236">
        <f t="shared" si="72"/>
        <v>0</v>
      </c>
      <c r="AJ28" s="205">
        <f t="shared" si="72"/>
        <v>0</v>
      </c>
      <c r="AK28" s="205">
        <f t="shared" si="72"/>
        <v>0</v>
      </c>
      <c r="AL28" s="236">
        <f t="shared" si="72"/>
        <v>0</v>
      </c>
      <c r="AM28" s="205">
        <f t="shared" si="72"/>
        <v>0</v>
      </c>
      <c r="AN28" s="205">
        <f t="shared" si="72"/>
        <v>0</v>
      </c>
      <c r="AO28" s="236">
        <f t="shared" si="72"/>
        <v>0</v>
      </c>
      <c r="AP28" s="205">
        <f t="shared" si="72"/>
        <v>0</v>
      </c>
      <c r="AQ28" s="205">
        <f t="shared" si="72"/>
        <v>0</v>
      </c>
      <c r="AR28" s="348"/>
    </row>
    <row r="29" spans="1:44" ht="30" customHeight="1">
      <c r="A29" s="358" t="s">
        <v>291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8"/>
      <c r="AI29" s="358"/>
      <c r="AJ29" s="358"/>
      <c r="AK29" s="358"/>
      <c r="AL29" s="358"/>
      <c r="AM29" s="358"/>
      <c r="AN29" s="358"/>
      <c r="AO29" s="358"/>
      <c r="AP29" s="358"/>
      <c r="AQ29" s="358"/>
      <c r="AR29" s="358"/>
    </row>
    <row r="30" spans="1:44" s="137" customFormat="1" ht="30" customHeight="1">
      <c r="A30" s="337" t="s">
        <v>6</v>
      </c>
      <c r="B30" s="338" t="s">
        <v>350</v>
      </c>
      <c r="C30" s="339" t="s">
        <v>306</v>
      </c>
      <c r="D30" s="225" t="s">
        <v>41</v>
      </c>
      <c r="E30" s="231">
        <f>E32+E31</f>
        <v>215</v>
      </c>
      <c r="F30" s="231">
        <f>F32+F31</f>
        <v>0</v>
      </c>
      <c r="G30" s="231">
        <f t="shared" ref="G30:G32" si="73">IF(F30,F30/E30*100,0)</f>
        <v>0</v>
      </c>
      <c r="H30" s="232">
        <f t="shared" ref="H30:I30" si="74">SUM(H31:H32)</f>
        <v>0</v>
      </c>
      <c r="I30" s="232">
        <f t="shared" si="74"/>
        <v>0</v>
      </c>
      <c r="J30" s="232">
        <f t="shared" ref="J30:J31" si="75">IF(I30,I30/H30*100,0)</f>
        <v>0</v>
      </c>
      <c r="K30" s="232">
        <f t="shared" ref="K30:L30" si="76">SUM(K31:K32)</f>
        <v>0</v>
      </c>
      <c r="L30" s="232">
        <f t="shared" si="76"/>
        <v>0</v>
      </c>
      <c r="M30" s="232">
        <f t="shared" ref="M30:M32" si="77">IF(L30,L30/K30*100,0)</f>
        <v>0</v>
      </c>
      <c r="N30" s="232">
        <f t="shared" ref="N30:O30" si="78">SUM(N31:N32)</f>
        <v>5</v>
      </c>
      <c r="O30" s="232">
        <f t="shared" si="78"/>
        <v>0</v>
      </c>
      <c r="P30" s="232">
        <f t="shared" ref="P30:P32" si="79">IF(O30,O30/N30*100,0)</f>
        <v>0</v>
      </c>
      <c r="Q30" s="232">
        <f t="shared" ref="Q30:R30" si="80">SUM(Q31:Q32)</f>
        <v>6</v>
      </c>
      <c r="R30" s="232">
        <f t="shared" si="80"/>
        <v>0</v>
      </c>
      <c r="S30" s="232">
        <f t="shared" ref="S30:S32" si="81">IF(R30,R30/Q30*100,0)</f>
        <v>0</v>
      </c>
      <c r="T30" s="232">
        <f t="shared" ref="T30:U30" si="82">SUM(T31:T32)</f>
        <v>6</v>
      </c>
      <c r="U30" s="232">
        <f t="shared" si="82"/>
        <v>0</v>
      </c>
      <c r="V30" s="232">
        <f t="shared" ref="V30:V32" si="83">IF(U30,U30/T30*100,0)</f>
        <v>0</v>
      </c>
      <c r="W30" s="232">
        <f t="shared" ref="W30:X30" si="84">SUM(W31:W32)</f>
        <v>6</v>
      </c>
      <c r="X30" s="232">
        <f t="shared" si="84"/>
        <v>0</v>
      </c>
      <c r="Y30" s="232">
        <f t="shared" ref="Y30:Y32" si="85">IF(X30,X30/W30*100,0)</f>
        <v>0</v>
      </c>
      <c r="Z30" s="232">
        <f t="shared" ref="Z30:AA30" si="86">SUM(Z31:Z32)</f>
        <v>7</v>
      </c>
      <c r="AA30" s="232">
        <f t="shared" si="86"/>
        <v>0</v>
      </c>
      <c r="AB30" s="232">
        <f t="shared" ref="AB30:AB32" si="87">IF(AA30,AA30/Z30*100,0)</f>
        <v>0</v>
      </c>
      <c r="AC30" s="232">
        <f t="shared" ref="AC30:AD30" si="88">SUM(AC31:AC32)</f>
        <v>25</v>
      </c>
      <c r="AD30" s="232">
        <f t="shared" si="88"/>
        <v>0</v>
      </c>
      <c r="AE30" s="232">
        <f t="shared" ref="AE30:AE32" si="89">IF(AD30,AD30/AC30*100,0)</f>
        <v>0</v>
      </c>
      <c r="AF30" s="232">
        <f t="shared" ref="AF30:AG30" si="90">SUM(AF31:AF32)</f>
        <v>10</v>
      </c>
      <c r="AG30" s="232">
        <f t="shared" si="90"/>
        <v>0</v>
      </c>
      <c r="AH30" s="232">
        <f t="shared" ref="AH30:AH32" si="91">IF(AG30,AG30/AF30*100,0)</f>
        <v>0</v>
      </c>
      <c r="AI30" s="232">
        <f t="shared" ref="AI30:AJ30" si="92">SUM(AI31:AI32)</f>
        <v>71.2</v>
      </c>
      <c r="AJ30" s="232">
        <f t="shared" si="92"/>
        <v>0</v>
      </c>
      <c r="AK30" s="232">
        <f t="shared" ref="AK30:AK32" si="93">IF(AJ30,AJ30/AI30*100,0)</f>
        <v>0</v>
      </c>
      <c r="AL30" s="232">
        <f t="shared" ref="AL30:AM30" si="94">SUM(AL31:AL32)</f>
        <v>38.799999999999997</v>
      </c>
      <c r="AM30" s="232">
        <f t="shared" si="94"/>
        <v>0</v>
      </c>
      <c r="AN30" s="232">
        <f t="shared" ref="AN30:AN32" si="95">IF(AM30,AM30/AL30*100,0)</f>
        <v>0</v>
      </c>
      <c r="AO30" s="232">
        <f t="shared" ref="AO30:AP30" si="96">SUM(AO31:AO32)</f>
        <v>40</v>
      </c>
      <c r="AP30" s="232">
        <f t="shared" si="96"/>
        <v>0</v>
      </c>
      <c r="AQ30" s="232">
        <f t="shared" ref="AQ30:AQ32" si="97">IF(AP30,AP30/AO30*100,0)</f>
        <v>0</v>
      </c>
      <c r="AR30" s="394"/>
    </row>
    <row r="31" spans="1:44" ht="47.25" customHeight="1">
      <c r="A31" s="337"/>
      <c r="B31" s="338"/>
      <c r="C31" s="339"/>
      <c r="D31" s="284" t="s">
        <v>2</v>
      </c>
      <c r="E31" s="206">
        <f>SUM(Q31+T31+W31+Z31+AC31+AF31+AI31+AL31+AO31+N31)</f>
        <v>0</v>
      </c>
      <c r="F31" s="206">
        <f>SUM(R31+U31+X31+AA31+AD31+AG31+AJ31+AM31+AP31+O31)</f>
        <v>0</v>
      </c>
      <c r="G31" s="252">
        <f t="shared" si="73"/>
        <v>0</v>
      </c>
      <c r="H31" s="236">
        <f>SUM(H34+H40+H46+H49+H52)</f>
        <v>0</v>
      </c>
      <c r="I31" s="205">
        <f>SUM(I34+I37+I43+I40+I46+I49+I52)</f>
        <v>0</v>
      </c>
      <c r="J31" s="205">
        <f t="shared" si="75"/>
        <v>0</v>
      </c>
      <c r="K31" s="236">
        <f>SUM(K34+K40+K46+K49+K52)</f>
        <v>0</v>
      </c>
      <c r="L31" s="205">
        <f>SUM(L34+L37+L43+L40+L46+L49+L52)</f>
        <v>0</v>
      </c>
      <c r="M31" s="205">
        <f t="shared" si="77"/>
        <v>0</v>
      </c>
      <c r="N31" s="236">
        <f>SUM(N34+N40+N46+N49+N52)</f>
        <v>0</v>
      </c>
      <c r="O31" s="205">
        <f>SUM(O34+O37+O43+O40+O46+O49+O52)</f>
        <v>0</v>
      </c>
      <c r="P31" s="205">
        <f t="shared" si="79"/>
        <v>0</v>
      </c>
      <c r="Q31" s="236">
        <f>SUM(Q34+Q40+Q46+Q49+Q52)</f>
        <v>0</v>
      </c>
      <c r="R31" s="205">
        <f>SUM(R34+R37+R43+R40+R46+R49+R52)</f>
        <v>0</v>
      </c>
      <c r="S31" s="205">
        <f t="shared" si="81"/>
        <v>0</v>
      </c>
      <c r="T31" s="236">
        <f>SUM(T34+T40+T46+T49+T52)</f>
        <v>0</v>
      </c>
      <c r="U31" s="205">
        <f>SUM(U34+U37+U43+U40+U46+U49+U52)</f>
        <v>0</v>
      </c>
      <c r="V31" s="205">
        <f t="shared" si="83"/>
        <v>0</v>
      </c>
      <c r="W31" s="236">
        <f>SUM(W34+W40+W46+W49+W52)</f>
        <v>0</v>
      </c>
      <c r="X31" s="205">
        <f>SUM(X34+X37+X43+X40+X46+X49+X52)</f>
        <v>0</v>
      </c>
      <c r="Y31" s="205">
        <f t="shared" si="85"/>
        <v>0</v>
      </c>
      <c r="Z31" s="236">
        <f>SUM(Z34+Z40+Z46+Z49+Z52)</f>
        <v>0</v>
      </c>
      <c r="AA31" s="205">
        <f>SUM(AA34+AA37+AA43+AA40+AA46+AA49+AA52)</f>
        <v>0</v>
      </c>
      <c r="AB31" s="205">
        <f t="shared" si="87"/>
        <v>0</v>
      </c>
      <c r="AC31" s="236">
        <f>SUM(AC34+AC40+AC46+AC49+AC52)</f>
        <v>0</v>
      </c>
      <c r="AD31" s="205">
        <f>SUM(AD34+AD37+AD43+AD40+AD46+AD49+AD52)</f>
        <v>0</v>
      </c>
      <c r="AE31" s="205">
        <f t="shared" si="89"/>
        <v>0</v>
      </c>
      <c r="AF31" s="236">
        <f>SUM(AF34+AF40+AF46+AF49+AF52)</f>
        <v>0</v>
      </c>
      <c r="AG31" s="205">
        <f>SUM(AG34+AG37+AG43+AG40+AG46+AG49+AG52)</f>
        <v>0</v>
      </c>
      <c r="AH31" s="205">
        <f t="shared" si="91"/>
        <v>0</v>
      </c>
      <c r="AI31" s="236">
        <f>SUM(AI34+AI40+AI46+AI49+AI52)</f>
        <v>0</v>
      </c>
      <c r="AJ31" s="205">
        <f>SUM(AJ34+AJ37+AJ43+AJ40+AJ46+AJ49+AJ52)</f>
        <v>0</v>
      </c>
      <c r="AK31" s="205">
        <f t="shared" si="93"/>
        <v>0</v>
      </c>
      <c r="AL31" s="236">
        <f>SUM(AL34+AL40+AL46+AL49+AL52)</f>
        <v>0</v>
      </c>
      <c r="AM31" s="205">
        <f>SUM(AM34+AM37+AM43+AM40+AM46+AM49+AM52)</f>
        <v>0</v>
      </c>
      <c r="AN31" s="205">
        <f t="shared" si="95"/>
        <v>0</v>
      </c>
      <c r="AO31" s="236">
        <f>SUM(AO34+AO40+AO46+AO49+AO52)</f>
        <v>0</v>
      </c>
      <c r="AP31" s="205">
        <f>SUM(AP34+AP37+AP43+AP40+AP46+AP49+AP52)</f>
        <v>0</v>
      </c>
      <c r="AQ31" s="205">
        <f t="shared" si="97"/>
        <v>0</v>
      </c>
      <c r="AR31" s="394"/>
    </row>
    <row r="32" spans="1:44" ht="54.75" customHeight="1">
      <c r="A32" s="337"/>
      <c r="B32" s="338"/>
      <c r="C32" s="339"/>
      <c r="D32" s="285" t="s">
        <v>43</v>
      </c>
      <c r="E32" s="206">
        <f>SUM(Q32+T32+W32+Z32+AC32+AF32+AI32+AL32+AO32+N32)</f>
        <v>215</v>
      </c>
      <c r="F32" s="206">
        <f>SUM(R32+U32+X32+AA32+AD32+AG32+AJ32+AM32+AP32+O32)</f>
        <v>0</v>
      </c>
      <c r="G32" s="252">
        <f t="shared" si="73"/>
        <v>0</v>
      </c>
      <c r="H32" s="236">
        <f>SUM(H35+H41+H47+H50+H53+H38)</f>
        <v>0</v>
      </c>
      <c r="I32" s="205">
        <f>SUM(I35+I41+I47+I50+I53+I38)</f>
        <v>0</v>
      </c>
      <c r="J32" s="205">
        <f>IF(I32,I32/H32*100,0)</f>
        <v>0</v>
      </c>
      <c r="K32" s="236">
        <f>SUM(K35+K41+K47+K50+K53+K38)</f>
        <v>0</v>
      </c>
      <c r="L32" s="205">
        <f>SUM(L35+L41+L47+L50+L53+L38)</f>
        <v>0</v>
      </c>
      <c r="M32" s="205">
        <f t="shared" si="77"/>
        <v>0</v>
      </c>
      <c r="N32" s="236">
        <f>SUM(N35+N41+N47+N50+N53+N38)</f>
        <v>5</v>
      </c>
      <c r="O32" s="205">
        <f>SUM(O35+O41+O47+O50+O53+O38)</f>
        <v>0</v>
      </c>
      <c r="P32" s="205">
        <f t="shared" si="79"/>
        <v>0</v>
      </c>
      <c r="Q32" s="236">
        <f>SUM(Q35+Q41+Q47+Q50+Q53+Q38)</f>
        <v>6</v>
      </c>
      <c r="R32" s="205">
        <f>SUM(R35+R41+R47+R50+R53+R38)</f>
        <v>0</v>
      </c>
      <c r="S32" s="205">
        <f t="shared" si="81"/>
        <v>0</v>
      </c>
      <c r="T32" s="236">
        <f>SUM(T35+T41+T47+T50+T53+T38)</f>
        <v>6</v>
      </c>
      <c r="U32" s="205">
        <f>SUM(U35+U41+U47+U50+U53+U38)</f>
        <v>0</v>
      </c>
      <c r="V32" s="205">
        <f t="shared" si="83"/>
        <v>0</v>
      </c>
      <c r="W32" s="236">
        <f>SUM(W35+W41+W47+W50+W53+W38)</f>
        <v>6</v>
      </c>
      <c r="X32" s="205">
        <f>SUM(X35+X41+X47+X50+X53+X38)</f>
        <v>0</v>
      </c>
      <c r="Y32" s="205">
        <f t="shared" si="85"/>
        <v>0</v>
      </c>
      <c r="Z32" s="236">
        <f>SUM(Z35+Z41+Z47+Z50+Z53+Z38)</f>
        <v>7</v>
      </c>
      <c r="AA32" s="205">
        <f>SUM(AA35+AA41+AA47+AA50+AA53+AA38)</f>
        <v>0</v>
      </c>
      <c r="AB32" s="205">
        <f t="shared" si="87"/>
        <v>0</v>
      </c>
      <c r="AC32" s="236">
        <f>SUM(AC35+AC41+AC47+AC50+AC53+AC38)</f>
        <v>25</v>
      </c>
      <c r="AD32" s="205">
        <f>SUM(AD35+AD41+AD47+AD50+AD53+AD38)</f>
        <v>0</v>
      </c>
      <c r="AE32" s="205">
        <f t="shared" si="89"/>
        <v>0</v>
      </c>
      <c r="AF32" s="236">
        <f>SUM(AF35+AF41+AF47+AF50+AF53+AF38)</f>
        <v>10</v>
      </c>
      <c r="AG32" s="205">
        <f>SUM(AG35+AG41+AG47+AG50+AG53+AG38)</f>
        <v>0</v>
      </c>
      <c r="AH32" s="205">
        <f t="shared" si="91"/>
        <v>0</v>
      </c>
      <c r="AI32" s="236">
        <f>SUM(AI35+AI41+AI47+AI50+AI53+AI38)</f>
        <v>71.2</v>
      </c>
      <c r="AJ32" s="205">
        <f>SUM(AJ35+AJ41+AJ47+AJ50+AJ53+AJ38)</f>
        <v>0</v>
      </c>
      <c r="AK32" s="205">
        <f t="shared" si="93"/>
        <v>0</v>
      </c>
      <c r="AL32" s="236">
        <f>SUM(AL35+AL41+AL47+AL50+AL53+AL38)</f>
        <v>38.799999999999997</v>
      </c>
      <c r="AM32" s="205">
        <f>SUM(AM35+AM41+AM47+AM50+AM53+AM38)</f>
        <v>0</v>
      </c>
      <c r="AN32" s="205">
        <f t="shared" si="95"/>
        <v>0</v>
      </c>
      <c r="AO32" s="236">
        <f>SUM(AO35+AO41+AO47+AO50+AO53+AO38)</f>
        <v>40</v>
      </c>
      <c r="AP32" s="205">
        <f>SUM(AP35+AP41+AP47+AP50+AP53+AP38)</f>
        <v>0</v>
      </c>
      <c r="AQ32" s="205">
        <f t="shared" si="97"/>
        <v>0</v>
      </c>
      <c r="AR32" s="394"/>
    </row>
    <row r="33" spans="1:44" s="186" customFormat="1" ht="30" customHeight="1">
      <c r="A33" s="337" t="s">
        <v>263</v>
      </c>
      <c r="B33" s="338" t="s">
        <v>351</v>
      </c>
      <c r="C33" s="339" t="s">
        <v>357</v>
      </c>
      <c r="D33" s="217" t="s">
        <v>41</v>
      </c>
      <c r="E33" s="215">
        <f>E35+E34</f>
        <v>33.799999999999997</v>
      </c>
      <c r="F33" s="215">
        <f>F35+F34</f>
        <v>0</v>
      </c>
      <c r="G33" s="215">
        <f t="shared" ref="G33:G44" si="98">IF(F33,F33/E33*100,0)</f>
        <v>0</v>
      </c>
      <c r="H33" s="215">
        <f t="shared" ref="H33:I33" si="99">SUM(H34:H35)</f>
        <v>0</v>
      </c>
      <c r="I33" s="215">
        <f t="shared" si="99"/>
        <v>0</v>
      </c>
      <c r="J33" s="215">
        <f t="shared" ref="J33:J34" si="100">IF(I33,I33/H33*100,0)</f>
        <v>0</v>
      </c>
      <c r="K33" s="215">
        <f t="shared" ref="K33:L33" si="101">SUM(K34:K35)</f>
        <v>0</v>
      </c>
      <c r="L33" s="215">
        <f t="shared" si="101"/>
        <v>0</v>
      </c>
      <c r="M33" s="215">
        <f t="shared" ref="M33:M41" si="102">IF(L33,L33/K33*100,0)</f>
        <v>0</v>
      </c>
      <c r="N33" s="215">
        <f t="shared" ref="N33:O33" si="103">SUM(N34:N35)</f>
        <v>0</v>
      </c>
      <c r="O33" s="215">
        <f t="shared" si="103"/>
        <v>0</v>
      </c>
      <c r="P33" s="215">
        <f t="shared" ref="P33:P41" si="104">IF(O33,O33/N33*100,0)</f>
        <v>0</v>
      </c>
      <c r="Q33" s="215">
        <f t="shared" ref="Q33:R33" si="105">SUM(Q34:Q35)</f>
        <v>0</v>
      </c>
      <c r="R33" s="215">
        <f t="shared" si="105"/>
        <v>0</v>
      </c>
      <c r="S33" s="215">
        <f t="shared" ref="S33:S41" si="106">IF(R33,R33/Q33*100,0)</f>
        <v>0</v>
      </c>
      <c r="T33" s="215">
        <f t="shared" ref="T33:U33" si="107">SUM(T34:T35)</f>
        <v>0</v>
      </c>
      <c r="U33" s="215">
        <f t="shared" si="107"/>
        <v>0</v>
      </c>
      <c r="V33" s="215">
        <f t="shared" ref="V33:V41" si="108">IF(U33,U33/T33*100,0)</f>
        <v>0</v>
      </c>
      <c r="W33" s="215">
        <f t="shared" ref="W33:X33" si="109">SUM(W34:W35)</f>
        <v>0</v>
      </c>
      <c r="X33" s="215">
        <f t="shared" si="109"/>
        <v>0</v>
      </c>
      <c r="Y33" s="215">
        <f t="shared" ref="Y33:Y41" si="110">IF(X33,X33/W33*100,0)</f>
        <v>0</v>
      </c>
      <c r="Z33" s="215">
        <f t="shared" ref="Z33:AA33" si="111">SUM(Z34:Z35)</f>
        <v>0</v>
      </c>
      <c r="AA33" s="215">
        <f t="shared" si="111"/>
        <v>0</v>
      </c>
      <c r="AB33" s="215">
        <f t="shared" ref="AB33:AB41" si="112">IF(AA33,AA33/Z33*100,0)</f>
        <v>0</v>
      </c>
      <c r="AC33" s="215">
        <f t="shared" ref="AC33:AD33" si="113">SUM(AC34:AC35)</f>
        <v>0</v>
      </c>
      <c r="AD33" s="215">
        <f t="shared" si="113"/>
        <v>0</v>
      </c>
      <c r="AE33" s="215">
        <f t="shared" ref="AE33:AE41" si="114">IF(AD33,AD33/AC33*100,0)</f>
        <v>0</v>
      </c>
      <c r="AF33" s="215">
        <f t="shared" ref="AF33:AG33" si="115">SUM(AF34:AF35)</f>
        <v>0</v>
      </c>
      <c r="AG33" s="215">
        <f t="shared" si="115"/>
        <v>0</v>
      </c>
      <c r="AH33" s="215">
        <f t="shared" ref="AH33:AH41" si="116">IF(AG33,AG33/AF33*100,0)</f>
        <v>0</v>
      </c>
      <c r="AI33" s="215">
        <f t="shared" ref="AI33:AJ33" si="117">SUM(AI34:AI35)</f>
        <v>0</v>
      </c>
      <c r="AJ33" s="215">
        <f t="shared" si="117"/>
        <v>0</v>
      </c>
      <c r="AK33" s="215">
        <f t="shared" ref="AK33:AK41" si="118">IF(AJ33,AJ33/AI33*100,0)</f>
        <v>0</v>
      </c>
      <c r="AL33" s="215">
        <f t="shared" ref="AL33:AM33" si="119">SUM(AL34:AL35)</f>
        <v>33.799999999999997</v>
      </c>
      <c r="AM33" s="215">
        <f t="shared" si="119"/>
        <v>0</v>
      </c>
      <c r="AN33" s="215">
        <f t="shared" ref="AN33:AN41" si="120">IF(AM33,AM33/AL33*100,0)</f>
        <v>0</v>
      </c>
      <c r="AO33" s="215">
        <f t="shared" ref="AO33:AP33" si="121">SUM(AO34:AO35)</f>
        <v>0</v>
      </c>
      <c r="AP33" s="215">
        <f t="shared" si="121"/>
        <v>0</v>
      </c>
      <c r="AQ33" s="215">
        <f t="shared" ref="AQ33:AQ41" si="122">IF(AP33,AP33/AO33*100,0)</f>
        <v>0</v>
      </c>
      <c r="AR33" s="394"/>
    </row>
    <row r="34" spans="1:44" ht="44.25" customHeight="1">
      <c r="A34" s="337"/>
      <c r="B34" s="338"/>
      <c r="C34" s="339"/>
      <c r="D34" s="284" t="s">
        <v>2</v>
      </c>
      <c r="E34" s="206">
        <f t="shared" ref="E34:F38" si="123">SUM(H34+K34+N34+Q34+T34+W34+Z34+AC34+AF34+AI34+AL34+AO34)</f>
        <v>0</v>
      </c>
      <c r="F34" s="206">
        <f t="shared" si="123"/>
        <v>0</v>
      </c>
      <c r="G34" s="206">
        <f t="shared" si="98"/>
        <v>0</v>
      </c>
      <c r="H34" s="244">
        <v>0</v>
      </c>
      <c r="I34" s="206">
        <v>0</v>
      </c>
      <c r="J34" s="206">
        <f t="shared" si="100"/>
        <v>0</v>
      </c>
      <c r="K34" s="244">
        <v>0</v>
      </c>
      <c r="L34" s="206">
        <v>0</v>
      </c>
      <c r="M34" s="206">
        <f t="shared" si="102"/>
        <v>0</v>
      </c>
      <c r="N34" s="244">
        <v>0</v>
      </c>
      <c r="O34" s="206"/>
      <c r="P34" s="206">
        <f t="shared" si="104"/>
        <v>0</v>
      </c>
      <c r="Q34" s="244">
        <v>0</v>
      </c>
      <c r="R34" s="206"/>
      <c r="S34" s="206">
        <f t="shared" si="106"/>
        <v>0</v>
      </c>
      <c r="T34" s="244">
        <v>0</v>
      </c>
      <c r="U34" s="206"/>
      <c r="V34" s="206">
        <f t="shared" si="108"/>
        <v>0</v>
      </c>
      <c r="W34" s="244">
        <v>0</v>
      </c>
      <c r="X34" s="206"/>
      <c r="Y34" s="206">
        <f t="shared" si="110"/>
        <v>0</v>
      </c>
      <c r="Z34" s="244">
        <v>0</v>
      </c>
      <c r="AA34" s="206"/>
      <c r="AB34" s="206">
        <f t="shared" si="112"/>
        <v>0</v>
      </c>
      <c r="AC34" s="244">
        <v>0</v>
      </c>
      <c r="AD34" s="206"/>
      <c r="AE34" s="206">
        <f t="shared" si="114"/>
        <v>0</v>
      </c>
      <c r="AF34" s="244">
        <v>0</v>
      </c>
      <c r="AG34" s="206"/>
      <c r="AH34" s="206">
        <f t="shared" si="116"/>
        <v>0</v>
      </c>
      <c r="AI34" s="244">
        <v>0</v>
      </c>
      <c r="AJ34" s="206"/>
      <c r="AK34" s="206">
        <f t="shared" si="118"/>
        <v>0</v>
      </c>
      <c r="AL34" s="244">
        <v>0</v>
      </c>
      <c r="AM34" s="206"/>
      <c r="AN34" s="206">
        <f t="shared" si="120"/>
        <v>0</v>
      </c>
      <c r="AO34" s="244">
        <v>0</v>
      </c>
      <c r="AP34" s="206"/>
      <c r="AQ34" s="206">
        <f t="shared" si="122"/>
        <v>0</v>
      </c>
      <c r="AR34" s="394"/>
    </row>
    <row r="35" spans="1:44" ht="30" customHeight="1">
      <c r="A35" s="337"/>
      <c r="B35" s="338"/>
      <c r="C35" s="339"/>
      <c r="D35" s="285" t="s">
        <v>43</v>
      </c>
      <c r="E35" s="206">
        <f t="shared" si="123"/>
        <v>33.799999999999997</v>
      </c>
      <c r="F35" s="206">
        <f t="shared" si="123"/>
        <v>0</v>
      </c>
      <c r="G35" s="206">
        <f t="shared" si="98"/>
        <v>0</v>
      </c>
      <c r="H35" s="244">
        <v>0</v>
      </c>
      <c r="I35" s="206">
        <v>0</v>
      </c>
      <c r="J35" s="206">
        <f>IF(I35,I35/H35*100,0)</f>
        <v>0</v>
      </c>
      <c r="K35" s="244">
        <v>0</v>
      </c>
      <c r="L35" s="206">
        <v>0</v>
      </c>
      <c r="M35" s="206">
        <f t="shared" si="102"/>
        <v>0</v>
      </c>
      <c r="N35" s="244">
        <v>0</v>
      </c>
      <c r="O35" s="206"/>
      <c r="P35" s="206">
        <f t="shared" si="104"/>
        <v>0</v>
      </c>
      <c r="Q35" s="244">
        <v>0</v>
      </c>
      <c r="R35" s="206"/>
      <c r="S35" s="206">
        <f t="shared" si="106"/>
        <v>0</v>
      </c>
      <c r="T35" s="244">
        <v>0</v>
      </c>
      <c r="U35" s="206"/>
      <c r="V35" s="206">
        <f t="shared" si="108"/>
        <v>0</v>
      </c>
      <c r="W35" s="244">
        <v>0</v>
      </c>
      <c r="X35" s="206"/>
      <c r="Y35" s="206">
        <f t="shared" si="110"/>
        <v>0</v>
      </c>
      <c r="Z35" s="244">
        <v>0</v>
      </c>
      <c r="AA35" s="206"/>
      <c r="AB35" s="206">
        <f t="shared" si="112"/>
        <v>0</v>
      </c>
      <c r="AC35" s="244">
        <v>0</v>
      </c>
      <c r="AD35" s="206"/>
      <c r="AE35" s="206">
        <f t="shared" si="114"/>
        <v>0</v>
      </c>
      <c r="AF35" s="244">
        <v>0</v>
      </c>
      <c r="AG35" s="206"/>
      <c r="AH35" s="206">
        <f t="shared" si="116"/>
        <v>0</v>
      </c>
      <c r="AI35" s="244">
        <v>0</v>
      </c>
      <c r="AJ35" s="206"/>
      <c r="AK35" s="206">
        <f t="shared" si="118"/>
        <v>0</v>
      </c>
      <c r="AL35" s="244">
        <v>33.799999999999997</v>
      </c>
      <c r="AM35" s="206"/>
      <c r="AN35" s="206">
        <f t="shared" si="120"/>
        <v>0</v>
      </c>
      <c r="AO35" s="244">
        <v>0</v>
      </c>
      <c r="AP35" s="206"/>
      <c r="AQ35" s="206">
        <f t="shared" si="122"/>
        <v>0</v>
      </c>
      <c r="AR35" s="394"/>
    </row>
    <row r="36" spans="1:44" ht="30" customHeight="1">
      <c r="A36" s="337"/>
      <c r="B36" s="338"/>
      <c r="C36" s="381" t="s">
        <v>352</v>
      </c>
      <c r="D36" s="286" t="s">
        <v>258</v>
      </c>
      <c r="E36" s="215">
        <f>SUM(E37:E38)</f>
        <v>5</v>
      </c>
      <c r="F36" s="215">
        <f>SUM(F37:F38)</f>
        <v>0</v>
      </c>
      <c r="G36" s="215">
        <f t="shared" ref="G36:I36" si="124">SUM(G37:G38)</f>
        <v>0</v>
      </c>
      <c r="H36" s="215">
        <f>SUM(H37:H38)</f>
        <v>0</v>
      </c>
      <c r="I36" s="215">
        <f t="shared" si="124"/>
        <v>0</v>
      </c>
      <c r="J36" s="215">
        <f t="shared" ref="J36:J41" si="125">IF(I36,I36/H36*100,0)</f>
        <v>0</v>
      </c>
      <c r="K36" s="215">
        <f t="shared" ref="K36" si="126">SUM(K37:K38)</f>
        <v>0</v>
      </c>
      <c r="L36" s="215">
        <f t="shared" ref="L36" si="127">SUM(L37:L38)</f>
        <v>0</v>
      </c>
      <c r="M36" s="215">
        <f t="shared" si="102"/>
        <v>0</v>
      </c>
      <c r="N36" s="277">
        <f t="shared" ref="N36" si="128">SUM(N37:N38)</f>
        <v>0</v>
      </c>
      <c r="O36" s="252"/>
      <c r="P36" s="215">
        <f t="shared" si="104"/>
        <v>0</v>
      </c>
      <c r="Q36" s="215">
        <f t="shared" ref="Q36" si="129">SUM(Q37:Q38)</f>
        <v>0</v>
      </c>
      <c r="R36" s="215">
        <f t="shared" ref="R36" si="130">SUM(R37:R38)</f>
        <v>0</v>
      </c>
      <c r="S36" s="215">
        <f t="shared" si="106"/>
        <v>0</v>
      </c>
      <c r="T36" s="215">
        <f t="shared" ref="T36" si="131">SUM(T37:T38)</f>
        <v>0</v>
      </c>
      <c r="U36" s="215">
        <f t="shared" ref="U36" si="132">SUM(U37:U38)</f>
        <v>0</v>
      </c>
      <c r="V36" s="215">
        <f t="shared" si="108"/>
        <v>0</v>
      </c>
      <c r="W36" s="215">
        <f t="shared" ref="W36" si="133">SUM(W37:W38)</f>
        <v>0</v>
      </c>
      <c r="X36" s="215">
        <f t="shared" ref="X36" si="134">SUM(X37:X38)</f>
        <v>0</v>
      </c>
      <c r="Y36" s="215">
        <f t="shared" si="110"/>
        <v>0</v>
      </c>
      <c r="Z36" s="277">
        <f t="shared" ref="Z36" si="135">SUM(Z37:Z38)</f>
        <v>0</v>
      </c>
      <c r="AA36" s="215">
        <f t="shared" ref="AA36" si="136">SUM(AA37:AA38)</f>
        <v>0</v>
      </c>
      <c r="AB36" s="215">
        <f t="shared" si="112"/>
        <v>0</v>
      </c>
      <c r="AC36" s="215">
        <f t="shared" ref="AC36" si="137">SUM(AC37:AC38)</f>
        <v>0</v>
      </c>
      <c r="AD36" s="215">
        <f t="shared" ref="AD36" si="138">SUM(AD37:AD38)</f>
        <v>0</v>
      </c>
      <c r="AE36" s="215">
        <f t="shared" si="114"/>
        <v>0</v>
      </c>
      <c r="AF36" s="252">
        <f t="shared" ref="AF36" si="139">SUM(AF37:AF38)</f>
        <v>5</v>
      </c>
      <c r="AG36" s="215">
        <f t="shared" ref="AG36" si="140">SUM(AG37:AG38)</f>
        <v>0</v>
      </c>
      <c r="AH36" s="215">
        <f t="shared" si="116"/>
        <v>0</v>
      </c>
      <c r="AI36" s="215">
        <f t="shared" ref="AI36" si="141">SUM(AI37:AI38)</f>
        <v>0</v>
      </c>
      <c r="AJ36" s="215">
        <f t="shared" ref="AJ36" si="142">SUM(AJ37:AJ38)</f>
        <v>0</v>
      </c>
      <c r="AK36" s="215">
        <f t="shared" si="118"/>
        <v>0</v>
      </c>
      <c r="AL36" s="215">
        <f t="shared" ref="AL36" si="143">SUM(AL37:AL38)</f>
        <v>0</v>
      </c>
      <c r="AM36" s="215">
        <f t="shared" ref="AM36" si="144">SUM(AM37:AM38)</f>
        <v>0</v>
      </c>
      <c r="AN36" s="215">
        <f t="shared" si="120"/>
        <v>0</v>
      </c>
      <c r="AO36" s="215">
        <f t="shared" ref="AO36" si="145">SUM(AO37:AO38)</f>
        <v>0</v>
      </c>
      <c r="AP36" s="215">
        <f t="shared" ref="AP36" si="146">SUM(AP37:AP38)</f>
        <v>0</v>
      </c>
      <c r="AQ36" s="215">
        <f t="shared" si="122"/>
        <v>0</v>
      </c>
      <c r="AR36" s="340"/>
    </row>
    <row r="37" spans="1:44" ht="46.5" customHeight="1">
      <c r="A37" s="379"/>
      <c r="B37" s="380"/>
      <c r="C37" s="382"/>
      <c r="D37" s="284" t="s">
        <v>2</v>
      </c>
      <c r="E37" s="206">
        <f>SUM(H37+K37+N37+Q37+T37+W37+Z37+AC37+AF37+AI37+AL37+AO37)</f>
        <v>0</v>
      </c>
      <c r="F37" s="206">
        <f t="shared" si="123"/>
        <v>0</v>
      </c>
      <c r="G37" s="206">
        <f t="shared" si="98"/>
        <v>0</v>
      </c>
      <c r="H37" s="244">
        <v>0</v>
      </c>
      <c r="I37" s="206">
        <v>0</v>
      </c>
      <c r="J37" s="206">
        <f t="shared" si="125"/>
        <v>0</v>
      </c>
      <c r="K37" s="244">
        <v>0</v>
      </c>
      <c r="L37" s="206">
        <v>0</v>
      </c>
      <c r="M37" s="206">
        <f t="shared" si="102"/>
        <v>0</v>
      </c>
      <c r="N37" s="244">
        <v>0</v>
      </c>
      <c r="O37" s="206"/>
      <c r="P37" s="206">
        <f t="shared" si="104"/>
        <v>0</v>
      </c>
      <c r="Q37" s="244">
        <v>0</v>
      </c>
      <c r="R37" s="206"/>
      <c r="S37" s="206">
        <f t="shared" si="106"/>
        <v>0</v>
      </c>
      <c r="T37" s="244">
        <v>0</v>
      </c>
      <c r="U37" s="206"/>
      <c r="V37" s="206">
        <f t="shared" si="108"/>
        <v>0</v>
      </c>
      <c r="W37" s="244">
        <v>0</v>
      </c>
      <c r="X37" s="206"/>
      <c r="Y37" s="206">
        <f t="shared" si="110"/>
        <v>0</v>
      </c>
      <c r="Z37" s="244">
        <v>0</v>
      </c>
      <c r="AA37" s="206"/>
      <c r="AB37" s="206">
        <f t="shared" si="112"/>
        <v>0</v>
      </c>
      <c r="AC37" s="244">
        <v>0</v>
      </c>
      <c r="AD37" s="206"/>
      <c r="AE37" s="206">
        <f t="shared" si="114"/>
        <v>0</v>
      </c>
      <c r="AF37" s="244">
        <v>0</v>
      </c>
      <c r="AG37" s="206"/>
      <c r="AH37" s="206">
        <f t="shared" si="116"/>
        <v>0</v>
      </c>
      <c r="AI37" s="244">
        <v>0</v>
      </c>
      <c r="AJ37" s="206"/>
      <c r="AK37" s="206">
        <f t="shared" si="118"/>
        <v>0</v>
      </c>
      <c r="AL37" s="244">
        <v>0</v>
      </c>
      <c r="AM37" s="206"/>
      <c r="AN37" s="206">
        <f t="shared" si="120"/>
        <v>0</v>
      </c>
      <c r="AO37" s="244">
        <v>0</v>
      </c>
      <c r="AP37" s="206"/>
      <c r="AQ37" s="206">
        <f t="shared" si="122"/>
        <v>0</v>
      </c>
      <c r="AR37" s="341"/>
    </row>
    <row r="38" spans="1:44" ht="30" customHeight="1">
      <c r="A38" s="379"/>
      <c r="B38" s="380"/>
      <c r="C38" s="383"/>
      <c r="D38" s="285" t="s">
        <v>43</v>
      </c>
      <c r="E38" s="206">
        <f>SUM(H38+K38+N38+Q38+T38+W38+Z38+AC38+AF38+AI38+AL38+AO38)</f>
        <v>5</v>
      </c>
      <c r="F38" s="206">
        <f t="shared" si="123"/>
        <v>0</v>
      </c>
      <c r="G38" s="206">
        <f t="shared" si="98"/>
        <v>0</v>
      </c>
      <c r="H38" s="244">
        <v>0</v>
      </c>
      <c r="I38" s="206">
        <v>0</v>
      </c>
      <c r="J38" s="206">
        <f t="shared" si="125"/>
        <v>0</v>
      </c>
      <c r="K38" s="244">
        <v>0</v>
      </c>
      <c r="L38" s="206">
        <v>0</v>
      </c>
      <c r="M38" s="206">
        <f t="shared" si="102"/>
        <v>0</v>
      </c>
      <c r="N38" s="244">
        <v>0</v>
      </c>
      <c r="O38" s="206"/>
      <c r="P38" s="206">
        <f t="shared" si="104"/>
        <v>0</v>
      </c>
      <c r="Q38" s="244">
        <v>0</v>
      </c>
      <c r="R38" s="206"/>
      <c r="S38" s="206">
        <f t="shared" si="106"/>
        <v>0</v>
      </c>
      <c r="T38" s="244">
        <v>0</v>
      </c>
      <c r="U38" s="206"/>
      <c r="V38" s="206">
        <f t="shared" si="108"/>
        <v>0</v>
      </c>
      <c r="W38" s="244">
        <v>0</v>
      </c>
      <c r="X38" s="206"/>
      <c r="Y38" s="206">
        <f t="shared" si="110"/>
        <v>0</v>
      </c>
      <c r="Z38" s="244">
        <v>0</v>
      </c>
      <c r="AA38" s="206"/>
      <c r="AB38" s="206">
        <f t="shared" si="112"/>
        <v>0</v>
      </c>
      <c r="AC38" s="244">
        <v>0</v>
      </c>
      <c r="AD38" s="206"/>
      <c r="AE38" s="206">
        <f t="shared" si="114"/>
        <v>0</v>
      </c>
      <c r="AF38" s="244">
        <v>5</v>
      </c>
      <c r="AG38" s="206"/>
      <c r="AH38" s="206">
        <f t="shared" si="116"/>
        <v>0</v>
      </c>
      <c r="AI38" s="244">
        <v>0</v>
      </c>
      <c r="AJ38" s="206"/>
      <c r="AK38" s="206">
        <f t="shared" si="118"/>
        <v>0</v>
      </c>
      <c r="AL38" s="244">
        <v>0</v>
      </c>
      <c r="AM38" s="206"/>
      <c r="AN38" s="206">
        <f t="shared" si="120"/>
        <v>0</v>
      </c>
      <c r="AO38" s="244">
        <v>0</v>
      </c>
      <c r="AP38" s="206"/>
      <c r="AQ38" s="206">
        <f t="shared" si="122"/>
        <v>0</v>
      </c>
      <c r="AR38" s="342"/>
    </row>
    <row r="39" spans="1:44" s="186" customFormat="1" ht="30" customHeight="1">
      <c r="A39" s="337" t="s">
        <v>294</v>
      </c>
      <c r="B39" s="338" t="s">
        <v>353</v>
      </c>
      <c r="C39" s="339" t="s">
        <v>358</v>
      </c>
      <c r="D39" s="217" t="s">
        <v>41</v>
      </c>
      <c r="E39" s="215">
        <f>SUM(E40:E41)</f>
        <v>40</v>
      </c>
      <c r="F39" s="215">
        <f>SUM(F40:F41)</f>
        <v>0</v>
      </c>
      <c r="G39" s="215">
        <f t="shared" si="98"/>
        <v>0</v>
      </c>
      <c r="H39" s="216">
        <f t="shared" ref="H39:I39" si="147">SUM(H40:H41)</f>
        <v>0</v>
      </c>
      <c r="I39" s="216">
        <f t="shared" si="147"/>
        <v>0</v>
      </c>
      <c r="J39" s="215">
        <f t="shared" si="125"/>
        <v>0</v>
      </c>
      <c r="K39" s="216">
        <f t="shared" ref="K39:L39" si="148">SUM(K40:K41)</f>
        <v>0</v>
      </c>
      <c r="L39" s="216">
        <f t="shared" si="148"/>
        <v>0</v>
      </c>
      <c r="M39" s="215">
        <f t="shared" si="102"/>
        <v>0</v>
      </c>
      <c r="N39" s="216">
        <f t="shared" ref="N39:O39" si="149">SUM(N40:N41)</f>
        <v>0</v>
      </c>
      <c r="O39" s="216">
        <f t="shared" si="149"/>
        <v>0</v>
      </c>
      <c r="P39" s="215">
        <f t="shared" si="104"/>
        <v>0</v>
      </c>
      <c r="Q39" s="216">
        <f t="shared" ref="Q39:R39" si="150">SUM(Q40:Q41)</f>
        <v>0</v>
      </c>
      <c r="R39" s="216">
        <f t="shared" si="150"/>
        <v>0</v>
      </c>
      <c r="S39" s="215">
        <f t="shared" si="106"/>
        <v>0</v>
      </c>
      <c r="T39" s="216">
        <f t="shared" ref="T39:U39" si="151">SUM(T40:T41)</f>
        <v>0</v>
      </c>
      <c r="U39" s="216">
        <f t="shared" si="151"/>
        <v>0</v>
      </c>
      <c r="V39" s="215">
        <f t="shared" si="108"/>
        <v>0</v>
      </c>
      <c r="W39" s="216">
        <f t="shared" ref="W39:X39" si="152">SUM(W40:W41)</f>
        <v>0</v>
      </c>
      <c r="X39" s="216">
        <f t="shared" si="152"/>
        <v>0</v>
      </c>
      <c r="Y39" s="215">
        <f t="shared" si="110"/>
        <v>0</v>
      </c>
      <c r="Z39" s="216">
        <f t="shared" ref="Z39:AA39" si="153">SUM(Z40:Z41)</f>
        <v>0</v>
      </c>
      <c r="AA39" s="216">
        <f t="shared" si="153"/>
        <v>0</v>
      </c>
      <c r="AB39" s="215">
        <f t="shared" si="112"/>
        <v>0</v>
      </c>
      <c r="AC39" s="216">
        <f t="shared" ref="AC39:AD39" si="154">SUM(AC40:AC41)</f>
        <v>0</v>
      </c>
      <c r="AD39" s="216">
        <f t="shared" si="154"/>
        <v>0</v>
      </c>
      <c r="AE39" s="215">
        <f t="shared" si="114"/>
        <v>0</v>
      </c>
      <c r="AF39" s="216">
        <f t="shared" ref="AF39:AG39" si="155">SUM(AF40:AF41)</f>
        <v>0</v>
      </c>
      <c r="AG39" s="216">
        <f t="shared" si="155"/>
        <v>0</v>
      </c>
      <c r="AH39" s="215">
        <f t="shared" si="116"/>
        <v>0</v>
      </c>
      <c r="AI39" s="216">
        <f t="shared" ref="AI39:AJ39" si="156">SUM(AI40:AI41)</f>
        <v>0</v>
      </c>
      <c r="AJ39" s="216">
        <f t="shared" si="156"/>
        <v>0</v>
      </c>
      <c r="AK39" s="215">
        <f t="shared" si="118"/>
        <v>0</v>
      </c>
      <c r="AL39" s="216">
        <f t="shared" ref="AL39:AM39" si="157">SUM(AL40:AL41)</f>
        <v>0</v>
      </c>
      <c r="AM39" s="216">
        <f t="shared" si="157"/>
        <v>0</v>
      </c>
      <c r="AN39" s="215">
        <f t="shared" si="120"/>
        <v>0</v>
      </c>
      <c r="AO39" s="216">
        <f t="shared" ref="AO39:AP39" si="158">SUM(AO40:AO41)</f>
        <v>40</v>
      </c>
      <c r="AP39" s="216">
        <f t="shared" si="158"/>
        <v>0</v>
      </c>
      <c r="AQ39" s="215">
        <f t="shared" si="122"/>
        <v>0</v>
      </c>
      <c r="AR39" s="340"/>
    </row>
    <row r="40" spans="1:44" ht="49.5" customHeight="1">
      <c r="A40" s="337"/>
      <c r="B40" s="338"/>
      <c r="C40" s="339"/>
      <c r="D40" s="284" t="s">
        <v>2</v>
      </c>
      <c r="E40" s="206">
        <f>SUM(H40+K40+N40+Q40+T40+W40+Z40+AC40+AF40+AI40+AL40+AO40)</f>
        <v>0</v>
      </c>
      <c r="F40" s="206">
        <f>SUM(I40+L40+O40+R40+U40+X40+AA40+AD40+AG40+AJ40+AM40+AP40)</f>
        <v>0</v>
      </c>
      <c r="G40" s="206">
        <f t="shared" si="98"/>
        <v>0</v>
      </c>
      <c r="H40" s="236">
        <v>0</v>
      </c>
      <c r="I40" s="205">
        <v>0</v>
      </c>
      <c r="J40" s="206">
        <f t="shared" si="125"/>
        <v>0</v>
      </c>
      <c r="K40" s="236">
        <v>0</v>
      </c>
      <c r="L40" s="205">
        <v>0</v>
      </c>
      <c r="M40" s="206">
        <f t="shared" si="102"/>
        <v>0</v>
      </c>
      <c r="N40" s="236">
        <v>0</v>
      </c>
      <c r="O40" s="205"/>
      <c r="P40" s="206">
        <f t="shared" si="104"/>
        <v>0</v>
      </c>
      <c r="Q40" s="236">
        <v>0</v>
      </c>
      <c r="R40" s="205"/>
      <c r="S40" s="206">
        <f t="shared" si="106"/>
        <v>0</v>
      </c>
      <c r="T40" s="236">
        <v>0</v>
      </c>
      <c r="U40" s="205"/>
      <c r="V40" s="206">
        <f t="shared" si="108"/>
        <v>0</v>
      </c>
      <c r="W40" s="236">
        <v>0</v>
      </c>
      <c r="X40" s="205"/>
      <c r="Y40" s="206">
        <f t="shared" si="110"/>
        <v>0</v>
      </c>
      <c r="Z40" s="236">
        <v>0</v>
      </c>
      <c r="AA40" s="205"/>
      <c r="AB40" s="206">
        <f t="shared" si="112"/>
        <v>0</v>
      </c>
      <c r="AC40" s="236">
        <v>0</v>
      </c>
      <c r="AD40" s="205"/>
      <c r="AE40" s="206">
        <f t="shared" si="114"/>
        <v>0</v>
      </c>
      <c r="AF40" s="236">
        <v>0</v>
      </c>
      <c r="AG40" s="205"/>
      <c r="AH40" s="206">
        <f t="shared" si="116"/>
        <v>0</v>
      </c>
      <c r="AI40" s="236">
        <v>0</v>
      </c>
      <c r="AJ40" s="205"/>
      <c r="AK40" s="206">
        <f t="shared" si="118"/>
        <v>0</v>
      </c>
      <c r="AL40" s="236">
        <v>0</v>
      </c>
      <c r="AM40" s="205"/>
      <c r="AN40" s="206">
        <f t="shared" si="120"/>
        <v>0</v>
      </c>
      <c r="AO40" s="236">
        <v>0</v>
      </c>
      <c r="AP40" s="205"/>
      <c r="AQ40" s="206">
        <f t="shared" si="122"/>
        <v>0</v>
      </c>
      <c r="AR40" s="341"/>
    </row>
    <row r="41" spans="1:44" ht="24" customHeight="1">
      <c r="A41" s="337"/>
      <c r="B41" s="338"/>
      <c r="C41" s="339"/>
      <c r="D41" s="285" t="s">
        <v>43</v>
      </c>
      <c r="E41" s="206">
        <f>SUM(H41+K41+N41+Q41+T41+W41+Z41+AC41+AF41+AI41+AL41+AO41)</f>
        <v>40</v>
      </c>
      <c r="F41" s="206">
        <f>SUM(I41+L41+O41+R41+U41+X41+AA41+AD41+AG41+AJ41+AM41+AP41)</f>
        <v>0</v>
      </c>
      <c r="G41" s="206">
        <f t="shared" si="98"/>
        <v>0</v>
      </c>
      <c r="H41" s="236">
        <v>0</v>
      </c>
      <c r="I41" s="205">
        <v>0</v>
      </c>
      <c r="J41" s="206">
        <f t="shared" si="125"/>
        <v>0</v>
      </c>
      <c r="K41" s="236">
        <v>0</v>
      </c>
      <c r="L41" s="205">
        <v>0</v>
      </c>
      <c r="M41" s="206">
        <f t="shared" si="102"/>
        <v>0</v>
      </c>
      <c r="N41" s="236">
        <v>0</v>
      </c>
      <c r="O41" s="205"/>
      <c r="P41" s="206">
        <f t="shared" si="104"/>
        <v>0</v>
      </c>
      <c r="Q41" s="236">
        <v>0</v>
      </c>
      <c r="R41" s="205"/>
      <c r="S41" s="206">
        <f t="shared" si="106"/>
        <v>0</v>
      </c>
      <c r="T41" s="236">
        <v>0</v>
      </c>
      <c r="U41" s="205"/>
      <c r="V41" s="206">
        <f t="shared" si="108"/>
        <v>0</v>
      </c>
      <c r="W41" s="236">
        <v>0</v>
      </c>
      <c r="X41" s="205"/>
      <c r="Y41" s="206">
        <f t="shared" si="110"/>
        <v>0</v>
      </c>
      <c r="Z41" s="236">
        <v>0</v>
      </c>
      <c r="AA41" s="205"/>
      <c r="AB41" s="206">
        <f t="shared" si="112"/>
        <v>0</v>
      </c>
      <c r="AC41" s="236">
        <v>0</v>
      </c>
      <c r="AD41" s="205"/>
      <c r="AE41" s="206">
        <f t="shared" si="114"/>
        <v>0</v>
      </c>
      <c r="AF41" s="236">
        <v>0</v>
      </c>
      <c r="AG41" s="205"/>
      <c r="AH41" s="206">
        <f t="shared" si="116"/>
        <v>0</v>
      </c>
      <c r="AI41" s="236">
        <v>0</v>
      </c>
      <c r="AJ41" s="205"/>
      <c r="AK41" s="206">
        <f t="shared" si="118"/>
        <v>0</v>
      </c>
      <c r="AL41" s="236">
        <v>0</v>
      </c>
      <c r="AM41" s="205"/>
      <c r="AN41" s="206">
        <f t="shared" si="120"/>
        <v>0</v>
      </c>
      <c r="AO41" s="236">
        <v>40</v>
      </c>
      <c r="AP41" s="205"/>
      <c r="AQ41" s="206">
        <f t="shared" si="122"/>
        <v>0</v>
      </c>
      <c r="AR41" s="342"/>
    </row>
    <row r="42" spans="1:44" ht="30" hidden="1" customHeight="1">
      <c r="A42" s="328" t="s">
        <v>307</v>
      </c>
      <c r="B42" s="398" t="s">
        <v>308</v>
      </c>
      <c r="C42" s="395" t="s">
        <v>329</v>
      </c>
      <c r="D42" s="217" t="s">
        <v>41</v>
      </c>
      <c r="E42" s="215">
        <f>SUM(E43:E44)</f>
        <v>0</v>
      </c>
      <c r="F42" s="215">
        <f>SUM(F43:F44)</f>
        <v>0</v>
      </c>
      <c r="G42" s="215">
        <f t="shared" si="98"/>
        <v>0</v>
      </c>
      <c r="H42" s="343" t="s">
        <v>305</v>
      </c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344"/>
      <c r="AQ42" s="345"/>
      <c r="AR42" s="340"/>
    </row>
    <row r="43" spans="1:44" ht="47.25" hidden="1" customHeight="1">
      <c r="A43" s="329"/>
      <c r="B43" s="399"/>
      <c r="C43" s="396"/>
      <c r="D43" s="284" t="s">
        <v>2</v>
      </c>
      <c r="E43" s="206">
        <f>SUM(H43+K43+N43+Q43+T43+W43+Z43+AC43+AF43+AI43+AL43+AO43)</f>
        <v>0</v>
      </c>
      <c r="F43" s="206">
        <f>SUM(I43+L43+O43+R43+U43+X43+AA43+AD43+AG43+AJ43+AM43+AP43)</f>
        <v>0</v>
      </c>
      <c r="G43" s="215">
        <f t="shared" si="98"/>
        <v>0</v>
      </c>
      <c r="H43" s="236"/>
      <c r="I43" s="205"/>
      <c r="J43" s="207"/>
      <c r="K43" s="236"/>
      <c r="L43" s="205"/>
      <c r="M43" s="207"/>
      <c r="N43" s="244"/>
      <c r="O43" s="206"/>
      <c r="P43" s="207"/>
      <c r="Q43" s="236"/>
      <c r="R43" s="205"/>
      <c r="S43" s="207"/>
      <c r="T43" s="244"/>
      <c r="U43" s="205"/>
      <c r="V43" s="208"/>
      <c r="W43" s="244"/>
      <c r="X43" s="205"/>
      <c r="Y43" s="207"/>
      <c r="Z43" s="244"/>
      <c r="AA43" s="205"/>
      <c r="AB43" s="207"/>
      <c r="AC43" s="244"/>
      <c r="AD43" s="205"/>
      <c r="AE43" s="207"/>
      <c r="AF43" s="244"/>
      <c r="AG43" s="205"/>
      <c r="AH43" s="207"/>
      <c r="AI43" s="236"/>
      <c r="AJ43" s="205"/>
      <c r="AK43" s="207"/>
      <c r="AL43" s="236"/>
      <c r="AM43" s="205"/>
      <c r="AN43" s="207"/>
      <c r="AO43" s="236"/>
      <c r="AP43" s="205"/>
      <c r="AQ43" s="207"/>
      <c r="AR43" s="341"/>
    </row>
    <row r="44" spans="1:44" ht="30" hidden="1" customHeight="1">
      <c r="A44" s="330"/>
      <c r="B44" s="400"/>
      <c r="C44" s="397"/>
      <c r="D44" s="285" t="s">
        <v>43</v>
      </c>
      <c r="E44" s="206">
        <f>SUM(H44+K44+N44+Q44+T44+W44+Z44+AC44+AF44+AI44+AL44+AO44)</f>
        <v>0</v>
      </c>
      <c r="F44" s="206">
        <f>SUM(I44+L44+O44+R44+U44+X44+AA44+AD44+AG44+AJ44+AM44+AP44)</f>
        <v>0</v>
      </c>
      <c r="G44" s="215">
        <f t="shared" si="98"/>
        <v>0</v>
      </c>
      <c r="H44" s="236"/>
      <c r="I44" s="205"/>
      <c r="J44" s="207"/>
      <c r="K44" s="236"/>
      <c r="L44" s="205"/>
      <c r="M44" s="207"/>
      <c r="N44" s="244"/>
      <c r="O44" s="206"/>
      <c r="P44" s="207"/>
      <c r="Q44" s="236"/>
      <c r="R44" s="205"/>
      <c r="S44" s="207"/>
      <c r="T44" s="244"/>
      <c r="U44" s="205"/>
      <c r="V44" s="208"/>
      <c r="W44" s="244"/>
      <c r="X44" s="205"/>
      <c r="Y44" s="207"/>
      <c r="Z44" s="244"/>
      <c r="AA44" s="205"/>
      <c r="AB44" s="207"/>
      <c r="AC44" s="244"/>
      <c r="AD44" s="205"/>
      <c r="AE44" s="207"/>
      <c r="AF44" s="244"/>
      <c r="AG44" s="205"/>
      <c r="AH44" s="207"/>
      <c r="AI44" s="236"/>
      <c r="AJ44" s="205"/>
      <c r="AK44" s="207"/>
      <c r="AL44" s="236"/>
      <c r="AM44" s="205"/>
      <c r="AN44" s="207"/>
      <c r="AO44" s="236"/>
      <c r="AP44" s="205"/>
      <c r="AQ44" s="207"/>
      <c r="AR44" s="342"/>
    </row>
    <row r="45" spans="1:44" ht="30" customHeight="1">
      <c r="A45" s="337" t="s">
        <v>295</v>
      </c>
      <c r="B45" s="338" t="s">
        <v>354</v>
      </c>
      <c r="C45" s="339" t="s">
        <v>309</v>
      </c>
      <c r="D45" s="217" t="s">
        <v>41</v>
      </c>
      <c r="E45" s="215">
        <f>SUM(E46:E47)</f>
        <v>66.2</v>
      </c>
      <c r="F45" s="215">
        <f>SUM(F46:F47)</f>
        <v>0</v>
      </c>
      <c r="G45" s="215">
        <f t="shared" ref="G45:G52" si="159">IF(F45,F45/E45*100,0)</f>
        <v>0</v>
      </c>
      <c r="H45" s="216">
        <f>SUM(H46:H47)</f>
        <v>0</v>
      </c>
      <c r="I45" s="216">
        <f t="shared" ref="I45" si="160">SUM(I46:I47)</f>
        <v>0</v>
      </c>
      <c r="J45" s="224">
        <f t="shared" ref="J45:J46" si="161">IF(I45,I45/H45*100,0)</f>
        <v>0</v>
      </c>
      <c r="K45" s="216">
        <f t="shared" ref="K45:L45" si="162">SUM(K46:K47)</f>
        <v>0</v>
      </c>
      <c r="L45" s="216">
        <f t="shared" si="162"/>
        <v>0</v>
      </c>
      <c r="M45" s="224">
        <f t="shared" ref="M45:M47" si="163">IF(L45,L45/K45*100,0)</f>
        <v>0</v>
      </c>
      <c r="N45" s="216">
        <f t="shared" ref="N45:O45" si="164">SUM(N46:N47)</f>
        <v>0</v>
      </c>
      <c r="O45" s="216">
        <f t="shared" si="164"/>
        <v>0</v>
      </c>
      <c r="P45" s="224">
        <f t="shared" ref="P45:P47" si="165">IF(O45,O45/N45*100,0)</f>
        <v>0</v>
      </c>
      <c r="Q45" s="216">
        <f t="shared" ref="Q45:R45" si="166">SUM(Q46:Q47)</f>
        <v>0</v>
      </c>
      <c r="R45" s="216">
        <f t="shared" si="166"/>
        <v>0</v>
      </c>
      <c r="S45" s="224">
        <f t="shared" ref="S45:S47" si="167">IF(R45,R45/Q45*100,0)</f>
        <v>0</v>
      </c>
      <c r="T45" s="216">
        <f t="shared" ref="T45:U45" si="168">SUM(T46:T47)</f>
        <v>0</v>
      </c>
      <c r="U45" s="216">
        <f t="shared" si="168"/>
        <v>0</v>
      </c>
      <c r="V45" s="224">
        <f t="shared" ref="V45:V47" si="169">IF(U45,U45/T45*100,0)</f>
        <v>0</v>
      </c>
      <c r="W45" s="216">
        <f t="shared" ref="W45:X45" si="170">SUM(W46:W47)</f>
        <v>0</v>
      </c>
      <c r="X45" s="216">
        <f t="shared" si="170"/>
        <v>0</v>
      </c>
      <c r="Y45" s="224">
        <f t="shared" ref="Y45:Y47" si="171">IF(X45,X45/W45*100,0)</f>
        <v>0</v>
      </c>
      <c r="Z45" s="216">
        <f t="shared" ref="Z45:AA45" si="172">SUM(Z46:Z47)</f>
        <v>0</v>
      </c>
      <c r="AA45" s="216">
        <f t="shared" si="172"/>
        <v>0</v>
      </c>
      <c r="AB45" s="224">
        <f t="shared" ref="AB45:AB47" si="173">IF(AA45,AA45/Z45*100,0)</f>
        <v>0</v>
      </c>
      <c r="AC45" s="216">
        <f t="shared" ref="AC45:AD45" si="174">SUM(AC46:AC47)</f>
        <v>0</v>
      </c>
      <c r="AD45" s="216">
        <f t="shared" si="174"/>
        <v>0</v>
      </c>
      <c r="AE45" s="224">
        <f t="shared" ref="AE45:AE47" si="175">IF(AD45,AD45/AC45*100,0)</f>
        <v>0</v>
      </c>
      <c r="AF45" s="216">
        <f t="shared" ref="AF45:AG45" si="176">SUM(AF46:AF47)</f>
        <v>0</v>
      </c>
      <c r="AG45" s="216">
        <f t="shared" si="176"/>
        <v>0</v>
      </c>
      <c r="AH45" s="224">
        <f t="shared" ref="AH45:AH47" si="177">IF(AG45,AG45/AF45*100,0)</f>
        <v>0</v>
      </c>
      <c r="AI45" s="216">
        <f t="shared" ref="AI45:AJ45" si="178">SUM(AI46:AI47)</f>
        <v>66.2</v>
      </c>
      <c r="AJ45" s="216">
        <f t="shared" si="178"/>
        <v>0</v>
      </c>
      <c r="AK45" s="224">
        <f t="shared" ref="AK45:AK47" si="179">IF(AJ45,AJ45/AI45*100,0)</f>
        <v>0</v>
      </c>
      <c r="AL45" s="216">
        <f t="shared" ref="AL45:AM45" si="180">SUM(AL46:AL47)</f>
        <v>0</v>
      </c>
      <c r="AM45" s="216">
        <f t="shared" si="180"/>
        <v>0</v>
      </c>
      <c r="AN45" s="224">
        <f t="shared" ref="AN45:AN47" si="181">IF(AM45,AM45/AL45*100,0)</f>
        <v>0</v>
      </c>
      <c r="AO45" s="216">
        <f t="shared" ref="AO45:AP45" si="182">SUM(AO46:AO47)</f>
        <v>0</v>
      </c>
      <c r="AP45" s="216">
        <f t="shared" si="182"/>
        <v>0</v>
      </c>
      <c r="AQ45" s="224">
        <f t="shared" ref="AQ45:AQ47" si="183">IF(AP45,AP45/AO45*100,0)</f>
        <v>0</v>
      </c>
      <c r="AR45" s="340"/>
    </row>
    <row r="46" spans="1:44" ht="48" customHeight="1">
      <c r="A46" s="337"/>
      <c r="B46" s="338"/>
      <c r="C46" s="339"/>
      <c r="D46" s="284" t="s">
        <v>2</v>
      </c>
      <c r="E46" s="206">
        <f>SUM(H46+K46+N46+Q46+T46+W46+Z46+AC46+AF46+AI46+AL46+AO46)</f>
        <v>0</v>
      </c>
      <c r="F46" s="206">
        <f>SUM(I46+L46+O46+R46+U46+X46+AA46+AD46+AG46+AJ46+AM46+AP46)</f>
        <v>0</v>
      </c>
      <c r="G46" s="206">
        <f t="shared" si="159"/>
        <v>0</v>
      </c>
      <c r="H46" s="236">
        <f>H49</f>
        <v>0</v>
      </c>
      <c r="I46" s="205">
        <f t="shared" ref="I46" si="184">I49</f>
        <v>0</v>
      </c>
      <c r="J46" s="223">
        <f t="shared" si="161"/>
        <v>0</v>
      </c>
      <c r="K46" s="236">
        <f t="shared" ref="K46:L46" si="185">K49</f>
        <v>0</v>
      </c>
      <c r="L46" s="205">
        <f t="shared" si="185"/>
        <v>0</v>
      </c>
      <c r="M46" s="223">
        <f t="shared" si="163"/>
        <v>0</v>
      </c>
      <c r="N46" s="236">
        <f t="shared" ref="N46" si="186">N49</f>
        <v>0</v>
      </c>
      <c r="O46" s="205"/>
      <c r="P46" s="223">
        <f t="shared" si="165"/>
        <v>0</v>
      </c>
      <c r="Q46" s="236">
        <f t="shared" ref="Q46:R46" si="187">Q49</f>
        <v>0</v>
      </c>
      <c r="R46" s="205">
        <f t="shared" si="187"/>
        <v>0</v>
      </c>
      <c r="S46" s="223">
        <f t="shared" si="167"/>
        <v>0</v>
      </c>
      <c r="T46" s="236">
        <f t="shared" ref="T46:U46" si="188">T49</f>
        <v>0</v>
      </c>
      <c r="U46" s="205">
        <f t="shared" si="188"/>
        <v>0</v>
      </c>
      <c r="V46" s="223">
        <f t="shared" si="169"/>
        <v>0</v>
      </c>
      <c r="W46" s="236">
        <f t="shared" ref="W46:X46" si="189">W49</f>
        <v>0</v>
      </c>
      <c r="X46" s="205">
        <f t="shared" si="189"/>
        <v>0</v>
      </c>
      <c r="Y46" s="223">
        <f t="shared" si="171"/>
        <v>0</v>
      </c>
      <c r="Z46" s="236">
        <f t="shared" ref="Z46:AA46" si="190">Z49</f>
        <v>0</v>
      </c>
      <c r="AA46" s="205">
        <f t="shared" si="190"/>
        <v>0</v>
      </c>
      <c r="AB46" s="223">
        <f t="shared" si="173"/>
        <v>0</v>
      </c>
      <c r="AC46" s="236">
        <f t="shared" ref="AC46:AD46" si="191">AC49</f>
        <v>0</v>
      </c>
      <c r="AD46" s="205">
        <f t="shared" si="191"/>
        <v>0</v>
      </c>
      <c r="AE46" s="223">
        <f t="shared" si="175"/>
        <v>0</v>
      </c>
      <c r="AF46" s="236">
        <f t="shared" ref="AF46:AG46" si="192">AF49</f>
        <v>0</v>
      </c>
      <c r="AG46" s="205">
        <f t="shared" si="192"/>
        <v>0</v>
      </c>
      <c r="AH46" s="223">
        <f t="shared" si="177"/>
        <v>0</v>
      </c>
      <c r="AI46" s="236">
        <f t="shared" ref="AI46:AJ46" si="193">AI49</f>
        <v>0</v>
      </c>
      <c r="AJ46" s="205">
        <f t="shared" si="193"/>
        <v>0</v>
      </c>
      <c r="AK46" s="223">
        <f t="shared" si="179"/>
        <v>0</v>
      </c>
      <c r="AL46" s="236">
        <f t="shared" ref="AL46:AM46" si="194">AL49</f>
        <v>0</v>
      </c>
      <c r="AM46" s="205">
        <f t="shared" si="194"/>
        <v>0</v>
      </c>
      <c r="AN46" s="223">
        <f t="shared" si="181"/>
        <v>0</v>
      </c>
      <c r="AO46" s="236">
        <f t="shared" ref="AO46:AP46" si="195">AO49</f>
        <v>0</v>
      </c>
      <c r="AP46" s="205">
        <f t="shared" si="195"/>
        <v>0</v>
      </c>
      <c r="AQ46" s="223">
        <f t="shared" si="183"/>
        <v>0</v>
      </c>
      <c r="AR46" s="341"/>
    </row>
    <row r="47" spans="1:44" ht="26.25" customHeight="1">
      <c r="A47" s="337"/>
      <c r="B47" s="338"/>
      <c r="C47" s="339"/>
      <c r="D47" s="285" t="s">
        <v>43</v>
      </c>
      <c r="E47" s="206">
        <f>SUM(H47+K47+N47+Q47+T47+W47+Z47+AC47+AF47+AI47+AL47+AO47)</f>
        <v>66.2</v>
      </c>
      <c r="F47" s="206">
        <f>SUM(I47+L47+O47+R47+U47+X47+AA47+AD47+AG47+AJ47+AM47+AP47)</f>
        <v>0</v>
      </c>
      <c r="G47" s="206">
        <f t="shared" si="159"/>
        <v>0</v>
      </c>
      <c r="H47" s="236">
        <f t="shared" ref="H47:I47" si="196">H50</f>
        <v>0</v>
      </c>
      <c r="I47" s="205">
        <f t="shared" si="196"/>
        <v>0</v>
      </c>
      <c r="J47" s="223">
        <f>IF(I47,I47/H47*100,0)</f>
        <v>0</v>
      </c>
      <c r="K47" s="236">
        <f t="shared" ref="K47:L47" si="197">K50</f>
        <v>0</v>
      </c>
      <c r="L47" s="205">
        <f t="shared" si="197"/>
        <v>0</v>
      </c>
      <c r="M47" s="223">
        <f t="shared" si="163"/>
        <v>0</v>
      </c>
      <c r="N47" s="236">
        <v>0</v>
      </c>
      <c r="O47" s="205"/>
      <c r="P47" s="223">
        <f t="shared" si="165"/>
        <v>0</v>
      </c>
      <c r="Q47" s="236">
        <v>0</v>
      </c>
      <c r="R47" s="205">
        <f t="shared" ref="R47" si="198">R50</f>
        <v>0</v>
      </c>
      <c r="S47" s="223">
        <f t="shared" si="167"/>
        <v>0</v>
      </c>
      <c r="T47" s="236">
        <v>0</v>
      </c>
      <c r="U47" s="205">
        <f t="shared" ref="U47" si="199">U50</f>
        <v>0</v>
      </c>
      <c r="V47" s="223">
        <f t="shared" si="169"/>
        <v>0</v>
      </c>
      <c r="W47" s="236">
        <v>0</v>
      </c>
      <c r="X47" s="205">
        <f t="shared" ref="X47" si="200">X50</f>
        <v>0</v>
      </c>
      <c r="Y47" s="223">
        <f t="shared" si="171"/>
        <v>0</v>
      </c>
      <c r="Z47" s="236">
        <v>0</v>
      </c>
      <c r="AA47" s="205">
        <f t="shared" ref="AA47" si="201">AA50</f>
        <v>0</v>
      </c>
      <c r="AB47" s="223">
        <f t="shared" si="173"/>
        <v>0</v>
      </c>
      <c r="AC47" s="236">
        <v>0</v>
      </c>
      <c r="AD47" s="205">
        <f t="shared" ref="AD47" si="202">AD50</f>
        <v>0</v>
      </c>
      <c r="AE47" s="223">
        <f t="shared" si="175"/>
        <v>0</v>
      </c>
      <c r="AF47" s="236">
        <v>0</v>
      </c>
      <c r="AG47" s="205">
        <f t="shared" ref="AG47" si="203">AG50</f>
        <v>0</v>
      </c>
      <c r="AH47" s="223">
        <f t="shared" si="177"/>
        <v>0</v>
      </c>
      <c r="AI47" s="236">
        <v>66.2</v>
      </c>
      <c r="AJ47" s="205">
        <f t="shared" ref="AJ47" si="204">AJ50</f>
        <v>0</v>
      </c>
      <c r="AK47" s="223">
        <f t="shared" si="179"/>
        <v>0</v>
      </c>
      <c r="AL47" s="236">
        <v>0</v>
      </c>
      <c r="AM47" s="205">
        <f t="shared" ref="AM47" si="205">AM50</f>
        <v>0</v>
      </c>
      <c r="AN47" s="223">
        <f t="shared" si="181"/>
        <v>0</v>
      </c>
      <c r="AO47" s="236">
        <v>0</v>
      </c>
      <c r="AP47" s="205">
        <f t="shared" ref="AP47" si="206">AP50</f>
        <v>0</v>
      </c>
      <c r="AQ47" s="223">
        <f t="shared" si="183"/>
        <v>0</v>
      </c>
      <c r="AR47" s="342"/>
    </row>
    <row r="48" spans="1:44" ht="30" customHeight="1">
      <c r="A48" s="337" t="s">
        <v>296</v>
      </c>
      <c r="B48" s="338" t="s">
        <v>355</v>
      </c>
      <c r="C48" s="339" t="s">
        <v>310</v>
      </c>
      <c r="D48" s="278" t="s">
        <v>41</v>
      </c>
      <c r="E48" s="224">
        <f>SUM(E49:E50)</f>
        <v>50</v>
      </c>
      <c r="F48" s="224">
        <f>SUM(F49:F50)</f>
        <v>0</v>
      </c>
      <c r="G48" s="224">
        <f t="shared" si="159"/>
        <v>0</v>
      </c>
      <c r="H48" s="237">
        <f>SUM(H49:H50)</f>
        <v>0</v>
      </c>
      <c r="I48" s="216">
        <f>SUM(I49:I50)</f>
        <v>0</v>
      </c>
      <c r="J48" s="224">
        <f t="shared" ref="J48:J50" si="207">IF(I48,I48/H48*100,0)</f>
        <v>0</v>
      </c>
      <c r="K48" s="237">
        <f t="shared" ref="K48:L48" si="208">SUM(K49:K50)</f>
        <v>0</v>
      </c>
      <c r="L48" s="216">
        <f t="shared" si="208"/>
        <v>0</v>
      </c>
      <c r="M48" s="224">
        <f t="shared" ref="M48:M50" si="209">IF(L48,L48/K48*100,0)</f>
        <v>0</v>
      </c>
      <c r="N48" s="237">
        <f>SUM(N49:N50)</f>
        <v>5</v>
      </c>
      <c r="O48" s="257">
        <f t="shared" ref="O48" si="210">SUM(O49:O50)</f>
        <v>0</v>
      </c>
      <c r="P48" s="224">
        <f t="shared" ref="P48:P50" si="211">IF(O48,O48/N48*100,0)</f>
        <v>0</v>
      </c>
      <c r="Q48" s="237">
        <f t="shared" ref="Q48:R48" si="212">SUM(Q49:Q50)</f>
        <v>6</v>
      </c>
      <c r="R48" s="216">
        <f t="shared" si="212"/>
        <v>0</v>
      </c>
      <c r="S48" s="224">
        <f t="shared" ref="S48:S50" si="213">IF(R48,R48/Q48*100,0)</f>
        <v>0</v>
      </c>
      <c r="T48" s="237">
        <f t="shared" ref="T48:U48" si="214">SUM(T49:T50)</f>
        <v>6</v>
      </c>
      <c r="U48" s="216">
        <f t="shared" si="214"/>
        <v>0</v>
      </c>
      <c r="V48" s="224">
        <f t="shared" ref="V48:V50" si="215">IF(U48,U48/T48*100,0)</f>
        <v>0</v>
      </c>
      <c r="W48" s="237">
        <f t="shared" ref="W48:X48" si="216">SUM(W49:W50)</f>
        <v>6</v>
      </c>
      <c r="X48" s="216">
        <f t="shared" si="216"/>
        <v>0</v>
      </c>
      <c r="Y48" s="224">
        <f t="shared" ref="Y48:Y50" si="217">IF(X48,X48/W48*100,0)</f>
        <v>0</v>
      </c>
      <c r="Z48" s="237">
        <f t="shared" ref="Z48:AA48" si="218">SUM(Z49:Z50)</f>
        <v>7</v>
      </c>
      <c r="AA48" s="216">
        <f t="shared" si="218"/>
        <v>0</v>
      </c>
      <c r="AB48" s="224">
        <f t="shared" ref="AB48:AB50" si="219">IF(AA48,AA48/Z48*100,0)</f>
        <v>0</v>
      </c>
      <c r="AC48" s="237">
        <f t="shared" ref="AC48:AD48" si="220">SUM(AC49:AC50)</f>
        <v>5</v>
      </c>
      <c r="AD48" s="216">
        <f t="shared" si="220"/>
        <v>0</v>
      </c>
      <c r="AE48" s="224">
        <f t="shared" ref="AE48:AE50" si="221">IF(AD48,AD48/AC48*100,0)</f>
        <v>0</v>
      </c>
      <c r="AF48" s="237">
        <f t="shared" ref="AF48:AG48" si="222">SUM(AF49:AF50)</f>
        <v>5</v>
      </c>
      <c r="AG48" s="216">
        <f t="shared" si="222"/>
        <v>0</v>
      </c>
      <c r="AH48" s="224">
        <f t="shared" ref="AH48:AH50" si="223">IF(AG48,AG48/AF48*100,0)</f>
        <v>0</v>
      </c>
      <c r="AI48" s="237">
        <f t="shared" ref="AI48:AJ48" si="224">SUM(AI49:AI50)</f>
        <v>5</v>
      </c>
      <c r="AJ48" s="216">
        <f t="shared" si="224"/>
        <v>0</v>
      </c>
      <c r="AK48" s="224">
        <f t="shared" ref="AK48:AK50" si="225">IF(AJ48,AJ48/AI48*100,0)</f>
        <v>0</v>
      </c>
      <c r="AL48" s="237">
        <f t="shared" ref="AL48:AM48" si="226">SUM(AL49:AL50)</f>
        <v>5</v>
      </c>
      <c r="AM48" s="216">
        <f t="shared" si="226"/>
        <v>0</v>
      </c>
      <c r="AN48" s="224">
        <f t="shared" ref="AN48:AN50" si="227">IF(AM48,AM48/AL48*100,0)</f>
        <v>0</v>
      </c>
      <c r="AO48" s="237">
        <f t="shared" ref="AO48:AP48" si="228">SUM(AO49:AO50)</f>
        <v>0</v>
      </c>
      <c r="AP48" s="216">
        <f t="shared" si="228"/>
        <v>0</v>
      </c>
      <c r="AQ48" s="224">
        <f t="shared" ref="AQ48:AQ50" si="229">IF(AP48,AP48/AO48*100,0)</f>
        <v>0</v>
      </c>
      <c r="AR48" s="340"/>
    </row>
    <row r="49" spans="1:44" ht="46.5" customHeight="1">
      <c r="A49" s="337"/>
      <c r="B49" s="338"/>
      <c r="C49" s="339"/>
      <c r="D49" s="284" t="s">
        <v>2</v>
      </c>
      <c r="E49" s="223">
        <f t="shared" ref="E49:E51" si="230">SUM(H49+K49+N49+Q49+T49+W49+Z49+AC49+AF49+AI49+AL49+AO49)</f>
        <v>0</v>
      </c>
      <c r="F49" s="223">
        <f t="shared" ref="F49:F50" si="231">SUM(I49+L49+O49+R49+U49+X49+AA49+AD49+AG49+AJ49+AM49+AP49)</f>
        <v>0</v>
      </c>
      <c r="G49" s="223">
        <f t="shared" si="159"/>
        <v>0</v>
      </c>
      <c r="H49" s="236">
        <v>0</v>
      </c>
      <c r="I49" s="205">
        <v>0</v>
      </c>
      <c r="J49" s="223">
        <f t="shared" si="207"/>
        <v>0</v>
      </c>
      <c r="K49" s="236">
        <v>0</v>
      </c>
      <c r="L49" s="205">
        <v>0</v>
      </c>
      <c r="M49" s="223">
        <f t="shared" si="209"/>
        <v>0</v>
      </c>
      <c r="N49" s="236">
        <v>0</v>
      </c>
      <c r="O49" s="205">
        <v>0</v>
      </c>
      <c r="P49" s="223">
        <f t="shared" si="211"/>
        <v>0</v>
      </c>
      <c r="Q49" s="236">
        <v>0</v>
      </c>
      <c r="R49" s="205"/>
      <c r="S49" s="223">
        <f t="shared" si="213"/>
        <v>0</v>
      </c>
      <c r="T49" s="236">
        <v>0</v>
      </c>
      <c r="U49" s="205"/>
      <c r="V49" s="223">
        <f t="shared" si="215"/>
        <v>0</v>
      </c>
      <c r="W49" s="236">
        <v>0</v>
      </c>
      <c r="X49" s="205"/>
      <c r="Y49" s="223">
        <f t="shared" si="217"/>
        <v>0</v>
      </c>
      <c r="Z49" s="236">
        <v>0</v>
      </c>
      <c r="AA49" s="205"/>
      <c r="AB49" s="223">
        <f t="shared" si="219"/>
        <v>0</v>
      </c>
      <c r="AC49" s="236">
        <v>0</v>
      </c>
      <c r="AD49" s="205"/>
      <c r="AE49" s="223">
        <f t="shared" si="221"/>
        <v>0</v>
      </c>
      <c r="AF49" s="236">
        <v>0</v>
      </c>
      <c r="AG49" s="205"/>
      <c r="AH49" s="223">
        <f t="shared" si="223"/>
        <v>0</v>
      </c>
      <c r="AI49" s="236">
        <v>0</v>
      </c>
      <c r="AJ49" s="205"/>
      <c r="AK49" s="223">
        <f t="shared" si="225"/>
        <v>0</v>
      </c>
      <c r="AL49" s="236">
        <v>0</v>
      </c>
      <c r="AM49" s="205"/>
      <c r="AN49" s="223">
        <f t="shared" si="227"/>
        <v>0</v>
      </c>
      <c r="AO49" s="236">
        <v>0</v>
      </c>
      <c r="AP49" s="205"/>
      <c r="AQ49" s="223">
        <f t="shared" si="229"/>
        <v>0</v>
      </c>
      <c r="AR49" s="341"/>
    </row>
    <row r="50" spans="1:44" ht="121.5" customHeight="1">
      <c r="A50" s="337"/>
      <c r="B50" s="338"/>
      <c r="C50" s="339"/>
      <c r="D50" s="285" t="s">
        <v>43</v>
      </c>
      <c r="E50" s="223">
        <f t="shared" si="230"/>
        <v>50</v>
      </c>
      <c r="F50" s="223">
        <f t="shared" si="231"/>
        <v>0</v>
      </c>
      <c r="G50" s="223">
        <f t="shared" si="159"/>
        <v>0</v>
      </c>
      <c r="H50" s="236">
        <v>0</v>
      </c>
      <c r="I50" s="205">
        <v>0</v>
      </c>
      <c r="J50" s="223">
        <f t="shared" si="207"/>
        <v>0</v>
      </c>
      <c r="K50" s="236">
        <v>0</v>
      </c>
      <c r="L50" s="205">
        <v>0</v>
      </c>
      <c r="M50" s="223">
        <f t="shared" si="209"/>
        <v>0</v>
      </c>
      <c r="N50" s="236">
        <v>5</v>
      </c>
      <c r="O50" s="205">
        <v>0</v>
      </c>
      <c r="P50" s="223">
        <f t="shared" si="211"/>
        <v>0</v>
      </c>
      <c r="Q50" s="236">
        <v>6</v>
      </c>
      <c r="R50" s="205"/>
      <c r="S50" s="223">
        <f t="shared" si="213"/>
        <v>0</v>
      </c>
      <c r="T50" s="236">
        <v>6</v>
      </c>
      <c r="U50" s="205"/>
      <c r="V50" s="223">
        <f t="shared" si="215"/>
        <v>0</v>
      </c>
      <c r="W50" s="236">
        <v>6</v>
      </c>
      <c r="X50" s="205"/>
      <c r="Y50" s="223">
        <f t="shared" si="217"/>
        <v>0</v>
      </c>
      <c r="Z50" s="236">
        <v>7</v>
      </c>
      <c r="AA50" s="205"/>
      <c r="AB50" s="223">
        <f t="shared" si="219"/>
        <v>0</v>
      </c>
      <c r="AC50" s="236">
        <v>5</v>
      </c>
      <c r="AD50" s="205"/>
      <c r="AE50" s="223">
        <f t="shared" si="221"/>
        <v>0</v>
      </c>
      <c r="AF50" s="236">
        <v>5</v>
      </c>
      <c r="AG50" s="205"/>
      <c r="AH50" s="223">
        <f t="shared" si="223"/>
        <v>0</v>
      </c>
      <c r="AI50" s="236">
        <v>5</v>
      </c>
      <c r="AJ50" s="205"/>
      <c r="AK50" s="223">
        <f t="shared" si="225"/>
        <v>0</v>
      </c>
      <c r="AL50" s="236">
        <v>5</v>
      </c>
      <c r="AM50" s="205"/>
      <c r="AN50" s="223">
        <f t="shared" si="227"/>
        <v>0</v>
      </c>
      <c r="AO50" s="236">
        <v>0</v>
      </c>
      <c r="AP50" s="205"/>
      <c r="AQ50" s="223">
        <f t="shared" si="229"/>
        <v>0</v>
      </c>
      <c r="AR50" s="342"/>
    </row>
    <row r="51" spans="1:44" s="186" customFormat="1" ht="30" customHeight="1">
      <c r="A51" s="337" t="s">
        <v>297</v>
      </c>
      <c r="B51" s="338" t="s">
        <v>356</v>
      </c>
      <c r="C51" s="339" t="s">
        <v>357</v>
      </c>
      <c r="D51" s="217" t="s">
        <v>41</v>
      </c>
      <c r="E51" s="224">
        <f t="shared" si="230"/>
        <v>20</v>
      </c>
      <c r="F51" s="224">
        <f>SUM(I51+L51+O51+R51+U51+X51+AA51+AD51+AG51+AJ51+AM51+AP51)</f>
        <v>0</v>
      </c>
      <c r="G51" s="224">
        <f t="shared" si="159"/>
        <v>0</v>
      </c>
      <c r="H51" s="238">
        <f>SUM(H52:H53)</f>
        <v>0</v>
      </c>
      <c r="I51" s="224">
        <f>SUM(I52:I53)</f>
        <v>0</v>
      </c>
      <c r="J51" s="224">
        <f t="shared" ref="J51:J52" si="232">IF(I51,I51/H51*100,0)</f>
        <v>0</v>
      </c>
      <c r="K51" s="238">
        <f t="shared" ref="K51:L51" si="233">SUM(K52:K53)</f>
        <v>0</v>
      </c>
      <c r="L51" s="224">
        <f t="shared" si="233"/>
        <v>0</v>
      </c>
      <c r="M51" s="224">
        <f t="shared" ref="M51:M53" si="234">IF(L51,L51/K51*100,0)</f>
        <v>0</v>
      </c>
      <c r="N51" s="238">
        <v>0</v>
      </c>
      <c r="O51" s="224">
        <f t="shared" ref="O51" si="235">SUM(O52:O53)</f>
        <v>0</v>
      </c>
      <c r="P51" s="224">
        <f t="shared" ref="P51:P53" si="236">IF(O51,O51/N51*100,0)</f>
        <v>0</v>
      </c>
      <c r="Q51" s="238">
        <f t="shared" ref="Q51:R51" si="237">SUM(Q52:Q53)</f>
        <v>0</v>
      </c>
      <c r="R51" s="224">
        <f t="shared" si="237"/>
        <v>0</v>
      </c>
      <c r="S51" s="224">
        <f t="shared" ref="S51:S53" si="238">IF(R51,R51/Q51*100,0)</f>
        <v>0</v>
      </c>
      <c r="T51" s="238">
        <f t="shared" ref="T51:U51" si="239">SUM(T52:T53)</f>
        <v>0</v>
      </c>
      <c r="U51" s="224">
        <f t="shared" si="239"/>
        <v>0</v>
      </c>
      <c r="V51" s="224">
        <f t="shared" ref="V51:V53" si="240">IF(U51,U51/T51*100,0)</f>
        <v>0</v>
      </c>
      <c r="W51" s="238">
        <f t="shared" ref="W51:X51" si="241">SUM(W52:W53)</f>
        <v>0</v>
      </c>
      <c r="X51" s="224">
        <f t="shared" si="241"/>
        <v>0</v>
      </c>
      <c r="Y51" s="224">
        <f t="shared" ref="Y51:Y53" si="242">IF(X51,X51/W51*100,0)</f>
        <v>0</v>
      </c>
      <c r="Z51" s="238">
        <f t="shared" ref="Z51:AA51" si="243">SUM(Z52:Z53)</f>
        <v>0</v>
      </c>
      <c r="AA51" s="224">
        <f t="shared" si="243"/>
        <v>0</v>
      </c>
      <c r="AB51" s="224">
        <f t="shared" ref="AB51:AB53" si="244">IF(AA51,AA51/Z51*100,0)</f>
        <v>0</v>
      </c>
      <c r="AC51" s="238">
        <f t="shared" ref="AC51:AD51" si="245">SUM(AC52:AC53)</f>
        <v>20</v>
      </c>
      <c r="AD51" s="224">
        <f t="shared" si="245"/>
        <v>0</v>
      </c>
      <c r="AE51" s="224">
        <f t="shared" ref="AE51:AE53" si="246">IF(AD51,AD51/AC51*100,0)</f>
        <v>0</v>
      </c>
      <c r="AF51" s="238">
        <f t="shared" ref="AF51:AG51" si="247">SUM(AF52:AF53)</f>
        <v>0</v>
      </c>
      <c r="AG51" s="224">
        <f t="shared" si="247"/>
        <v>0</v>
      </c>
      <c r="AH51" s="224">
        <f t="shared" ref="AH51:AH53" si="248">IF(AG51,AG51/AF51*100,0)</f>
        <v>0</v>
      </c>
      <c r="AI51" s="238">
        <f t="shared" ref="AI51:AJ51" si="249">SUM(AI52:AI53)</f>
        <v>0</v>
      </c>
      <c r="AJ51" s="224">
        <f t="shared" si="249"/>
        <v>0</v>
      </c>
      <c r="AK51" s="224">
        <f t="shared" ref="AK51:AK53" si="250">IF(AJ51,AJ51/AI51*100,0)</f>
        <v>0</v>
      </c>
      <c r="AL51" s="238">
        <f t="shared" ref="AL51:AM51" si="251">SUM(AL52:AL53)</f>
        <v>0</v>
      </c>
      <c r="AM51" s="224">
        <f t="shared" si="251"/>
        <v>0</v>
      </c>
      <c r="AN51" s="224">
        <f t="shared" ref="AN51:AN53" si="252">IF(AM51,AM51/AL51*100,0)</f>
        <v>0</v>
      </c>
      <c r="AO51" s="238">
        <f t="shared" ref="AO51:AP51" si="253">SUM(AO52:AO53)</f>
        <v>0</v>
      </c>
      <c r="AP51" s="224">
        <f t="shared" si="253"/>
        <v>0</v>
      </c>
      <c r="AQ51" s="224">
        <f t="shared" ref="AQ51:AQ53" si="254">IF(AP51,AP51/AO51*100,0)</f>
        <v>0</v>
      </c>
      <c r="AR51" s="340"/>
    </row>
    <row r="52" spans="1:44" ht="50.25" customHeight="1">
      <c r="A52" s="337"/>
      <c r="B52" s="338"/>
      <c r="C52" s="339"/>
      <c r="D52" s="284" t="s">
        <v>2</v>
      </c>
      <c r="E52" s="223">
        <f>SUM(H52+K52+N52+Q52+T52+W52+Z52+AC52+AF52+AI52+AL52+AO52)</f>
        <v>0</v>
      </c>
      <c r="F52" s="223">
        <f>SUM(I52+L52+O52+R52+U52+X52+AA52+AD52+AG52+AJ52+AM52+AP52)</f>
        <v>0</v>
      </c>
      <c r="G52" s="223">
        <f t="shared" si="159"/>
        <v>0</v>
      </c>
      <c r="H52" s="239">
        <v>0</v>
      </c>
      <c r="I52" s="223">
        <v>0</v>
      </c>
      <c r="J52" s="223">
        <f t="shared" si="232"/>
        <v>0</v>
      </c>
      <c r="K52" s="239">
        <v>0</v>
      </c>
      <c r="L52" s="223">
        <v>0</v>
      </c>
      <c r="M52" s="223">
        <f t="shared" si="234"/>
        <v>0</v>
      </c>
      <c r="N52" s="239">
        <v>0</v>
      </c>
      <c r="O52" s="223"/>
      <c r="P52" s="223">
        <f t="shared" si="236"/>
        <v>0</v>
      </c>
      <c r="Q52" s="239">
        <v>0</v>
      </c>
      <c r="R52" s="223"/>
      <c r="S52" s="223">
        <f t="shared" si="238"/>
        <v>0</v>
      </c>
      <c r="T52" s="239">
        <v>0</v>
      </c>
      <c r="U52" s="223"/>
      <c r="V52" s="223">
        <f t="shared" si="240"/>
        <v>0</v>
      </c>
      <c r="W52" s="239">
        <v>0</v>
      </c>
      <c r="X52" s="223"/>
      <c r="Y52" s="223">
        <f t="shared" si="242"/>
        <v>0</v>
      </c>
      <c r="Z52" s="239">
        <v>0</v>
      </c>
      <c r="AA52" s="223"/>
      <c r="AB52" s="223">
        <f t="shared" si="244"/>
        <v>0</v>
      </c>
      <c r="AC52" s="239">
        <v>0</v>
      </c>
      <c r="AD52" s="223"/>
      <c r="AE52" s="223">
        <f t="shared" si="246"/>
        <v>0</v>
      </c>
      <c r="AF52" s="239">
        <v>0</v>
      </c>
      <c r="AG52" s="223"/>
      <c r="AH52" s="223">
        <f t="shared" si="248"/>
        <v>0</v>
      </c>
      <c r="AI52" s="239">
        <v>0</v>
      </c>
      <c r="AJ52" s="223"/>
      <c r="AK52" s="223">
        <f t="shared" si="250"/>
        <v>0</v>
      </c>
      <c r="AL52" s="239">
        <v>0</v>
      </c>
      <c r="AM52" s="223"/>
      <c r="AN52" s="223">
        <f t="shared" si="252"/>
        <v>0</v>
      </c>
      <c r="AO52" s="239">
        <v>0</v>
      </c>
      <c r="AP52" s="223"/>
      <c r="AQ52" s="223">
        <f t="shared" si="254"/>
        <v>0</v>
      </c>
      <c r="AR52" s="341"/>
    </row>
    <row r="53" spans="1:44" ht="30" customHeight="1">
      <c r="A53" s="337"/>
      <c r="B53" s="338"/>
      <c r="C53" s="339"/>
      <c r="D53" s="285" t="s">
        <v>43</v>
      </c>
      <c r="E53" s="223">
        <f>SUM(H53+K53+N53+Q53+T53+W53+Z53+AC53+AF53+AI53+AL53+AO53)</f>
        <v>20</v>
      </c>
      <c r="F53" s="223">
        <f>SUM(I53+L53+O53+R53+U53+X53+AA53+AD53+AG53+AJ53+AM53+AP53)</f>
        <v>0</v>
      </c>
      <c r="G53" s="223">
        <f>IF(F53,F53/E53*100,0)</f>
        <v>0</v>
      </c>
      <c r="H53" s="239">
        <v>0</v>
      </c>
      <c r="I53" s="223">
        <v>0</v>
      </c>
      <c r="J53" s="223">
        <f>IF(I53,I53/H53*100,0)</f>
        <v>0</v>
      </c>
      <c r="K53" s="239">
        <v>0</v>
      </c>
      <c r="L53" s="223">
        <v>0</v>
      </c>
      <c r="M53" s="223">
        <f t="shared" si="234"/>
        <v>0</v>
      </c>
      <c r="N53" s="239">
        <v>0</v>
      </c>
      <c r="O53" s="223"/>
      <c r="P53" s="223">
        <f t="shared" si="236"/>
        <v>0</v>
      </c>
      <c r="Q53" s="239">
        <v>0</v>
      </c>
      <c r="R53" s="223"/>
      <c r="S53" s="223">
        <f t="shared" si="238"/>
        <v>0</v>
      </c>
      <c r="T53" s="239">
        <v>0</v>
      </c>
      <c r="U53" s="223"/>
      <c r="V53" s="223">
        <f t="shared" si="240"/>
        <v>0</v>
      </c>
      <c r="W53" s="239">
        <v>0</v>
      </c>
      <c r="X53" s="223"/>
      <c r="Y53" s="223">
        <f t="shared" si="242"/>
        <v>0</v>
      </c>
      <c r="Z53" s="239">
        <v>0</v>
      </c>
      <c r="AA53" s="223"/>
      <c r="AB53" s="223">
        <f t="shared" si="244"/>
        <v>0</v>
      </c>
      <c r="AC53" s="239">
        <v>20</v>
      </c>
      <c r="AD53" s="223"/>
      <c r="AE53" s="223">
        <f t="shared" si="246"/>
        <v>0</v>
      </c>
      <c r="AF53" s="239">
        <v>0</v>
      </c>
      <c r="AG53" s="223"/>
      <c r="AH53" s="223">
        <f t="shared" si="248"/>
        <v>0</v>
      </c>
      <c r="AI53" s="239">
        <v>0</v>
      </c>
      <c r="AJ53" s="223"/>
      <c r="AK53" s="223">
        <f t="shared" si="250"/>
        <v>0</v>
      </c>
      <c r="AL53" s="239">
        <v>0</v>
      </c>
      <c r="AM53" s="223"/>
      <c r="AN53" s="223">
        <f t="shared" si="252"/>
        <v>0</v>
      </c>
      <c r="AO53" s="239">
        <v>0</v>
      </c>
      <c r="AP53" s="223"/>
      <c r="AQ53" s="223">
        <f t="shared" si="254"/>
        <v>0</v>
      </c>
      <c r="AR53" s="342"/>
    </row>
    <row r="54" spans="1:44" ht="30" hidden="1" customHeight="1">
      <c r="A54" s="337" t="s">
        <v>311</v>
      </c>
      <c r="B54" s="338" t="s">
        <v>320</v>
      </c>
      <c r="C54" s="339" t="s">
        <v>293</v>
      </c>
      <c r="D54" s="217" t="s">
        <v>41</v>
      </c>
      <c r="E54" s="215">
        <f>SUM(E55:E56)</f>
        <v>0</v>
      </c>
      <c r="F54" s="215">
        <f>SUM(F55:F56)</f>
        <v>0</v>
      </c>
      <c r="G54" s="223">
        <f t="shared" ref="G54:G83" si="255">IF(F54,F54/E54*100,0)</f>
        <v>0</v>
      </c>
      <c r="H54" s="343" t="s">
        <v>305</v>
      </c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  <c r="AA54" s="344"/>
      <c r="AB54" s="344"/>
      <c r="AC54" s="344"/>
      <c r="AD54" s="344"/>
      <c r="AE54" s="344"/>
      <c r="AF54" s="344"/>
      <c r="AG54" s="344"/>
      <c r="AH54" s="344"/>
      <c r="AI54" s="344"/>
      <c r="AJ54" s="344"/>
      <c r="AK54" s="344"/>
      <c r="AL54" s="344"/>
      <c r="AM54" s="344"/>
      <c r="AN54" s="344"/>
      <c r="AO54" s="344"/>
      <c r="AP54" s="344"/>
      <c r="AQ54" s="345"/>
      <c r="AR54" s="279"/>
    </row>
    <row r="55" spans="1:44" ht="47.25" hidden="1" customHeight="1">
      <c r="A55" s="337"/>
      <c r="B55" s="338"/>
      <c r="C55" s="339"/>
      <c r="D55" s="284" t="s">
        <v>2</v>
      </c>
      <c r="E55" s="206">
        <f>SUM(H55+K55+N55+Q55+T55+W55+Z55+AC55+AF55+AI55+AL55+AO55)</f>
        <v>0</v>
      </c>
      <c r="F55" s="206">
        <f>SUM(I55+L55+O55+R55+U55+X55+AA55+AD55+AG55+AJ55+AM55+AP55)</f>
        <v>0</v>
      </c>
      <c r="G55" s="223">
        <f t="shared" si="255"/>
        <v>0</v>
      </c>
      <c r="H55" s="236"/>
      <c r="I55" s="205"/>
      <c r="J55" s="207"/>
      <c r="K55" s="236"/>
      <c r="L55" s="205"/>
      <c r="M55" s="207"/>
      <c r="N55" s="244"/>
      <c r="O55" s="206"/>
      <c r="P55" s="207"/>
      <c r="Q55" s="236"/>
      <c r="R55" s="205"/>
      <c r="S55" s="207"/>
      <c r="T55" s="244"/>
      <c r="U55" s="205"/>
      <c r="V55" s="208"/>
      <c r="W55" s="244"/>
      <c r="X55" s="205"/>
      <c r="Y55" s="207"/>
      <c r="Z55" s="244"/>
      <c r="AA55" s="205"/>
      <c r="AB55" s="207"/>
      <c r="AC55" s="244"/>
      <c r="AD55" s="205"/>
      <c r="AE55" s="207"/>
      <c r="AF55" s="244"/>
      <c r="AG55" s="205"/>
      <c r="AH55" s="207"/>
      <c r="AI55" s="236"/>
      <c r="AJ55" s="205"/>
      <c r="AK55" s="207"/>
      <c r="AL55" s="236"/>
      <c r="AM55" s="205"/>
      <c r="AN55" s="207"/>
      <c r="AO55" s="236"/>
      <c r="AP55" s="205"/>
      <c r="AQ55" s="207"/>
      <c r="AR55" s="279"/>
    </row>
    <row r="56" spans="1:44" ht="30" hidden="1" customHeight="1">
      <c r="A56" s="337"/>
      <c r="B56" s="338"/>
      <c r="C56" s="339"/>
      <c r="D56" s="285" t="s">
        <v>43</v>
      </c>
      <c r="E56" s="206">
        <f>SUM(H56+K56+N56+Q56+T56+W56+Z56+AC56+AF56+AI56+AL56+AO56)</f>
        <v>0</v>
      </c>
      <c r="F56" s="206">
        <f>SUM(I56+L56+O56+R56+U56+X56+AA56+AD56+AG56+AJ56+AM56+AP56)</f>
        <v>0</v>
      </c>
      <c r="G56" s="223">
        <f t="shared" si="255"/>
        <v>0</v>
      </c>
      <c r="H56" s="236"/>
      <c r="I56" s="205"/>
      <c r="J56" s="207"/>
      <c r="K56" s="236"/>
      <c r="L56" s="205"/>
      <c r="M56" s="207"/>
      <c r="N56" s="244"/>
      <c r="O56" s="206"/>
      <c r="P56" s="207"/>
      <c r="Q56" s="236"/>
      <c r="R56" s="205"/>
      <c r="S56" s="207"/>
      <c r="T56" s="244"/>
      <c r="U56" s="205"/>
      <c r="V56" s="208"/>
      <c r="W56" s="244"/>
      <c r="X56" s="205"/>
      <c r="Y56" s="207"/>
      <c r="Z56" s="244"/>
      <c r="AA56" s="205"/>
      <c r="AB56" s="207"/>
      <c r="AC56" s="244"/>
      <c r="AD56" s="205"/>
      <c r="AE56" s="207"/>
      <c r="AF56" s="244"/>
      <c r="AG56" s="205"/>
      <c r="AH56" s="207"/>
      <c r="AI56" s="236"/>
      <c r="AJ56" s="205"/>
      <c r="AK56" s="207"/>
      <c r="AL56" s="236"/>
      <c r="AM56" s="205"/>
      <c r="AN56" s="207"/>
      <c r="AO56" s="236"/>
      <c r="AP56" s="205"/>
      <c r="AQ56" s="207"/>
      <c r="AR56" s="279"/>
    </row>
    <row r="57" spans="1:44" ht="30" hidden="1" customHeight="1">
      <c r="A57" s="337" t="s">
        <v>312</v>
      </c>
      <c r="B57" s="338" t="s">
        <v>321</v>
      </c>
      <c r="C57" s="339" t="s">
        <v>292</v>
      </c>
      <c r="D57" s="217" t="s">
        <v>41</v>
      </c>
      <c r="E57" s="215">
        <f>SUM(E58:E59)</f>
        <v>0</v>
      </c>
      <c r="F57" s="215">
        <f>SUM(F58:F59)</f>
        <v>0</v>
      </c>
      <c r="G57" s="223">
        <f t="shared" si="255"/>
        <v>0</v>
      </c>
      <c r="H57" s="343" t="s">
        <v>305</v>
      </c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45"/>
      <c r="AR57" s="279"/>
    </row>
    <row r="58" spans="1:44" ht="47.25" hidden="1" customHeight="1">
      <c r="A58" s="337"/>
      <c r="B58" s="338"/>
      <c r="C58" s="339"/>
      <c r="D58" s="284" t="s">
        <v>2</v>
      </c>
      <c r="E58" s="206">
        <f>SUM(H58+K58+N58+Q58+T58+W58+Z58+AC58+AF58+AI58+AL58+AO58)</f>
        <v>0</v>
      </c>
      <c r="F58" s="206">
        <f>SUM(I58+L58+O58+R58+U58+X58+AA58+AD58+AG58+AJ58+AM58+AP58)</f>
        <v>0</v>
      </c>
      <c r="G58" s="223">
        <f t="shared" si="255"/>
        <v>0</v>
      </c>
      <c r="H58" s="236"/>
      <c r="I58" s="205"/>
      <c r="J58" s="207"/>
      <c r="K58" s="236"/>
      <c r="L58" s="205"/>
      <c r="M58" s="207"/>
      <c r="N58" s="244"/>
      <c r="O58" s="206"/>
      <c r="P58" s="207"/>
      <c r="Q58" s="236"/>
      <c r="R58" s="205"/>
      <c r="S58" s="207"/>
      <c r="T58" s="244"/>
      <c r="U58" s="205"/>
      <c r="V58" s="208"/>
      <c r="W58" s="244"/>
      <c r="X58" s="205"/>
      <c r="Y58" s="207"/>
      <c r="Z58" s="244"/>
      <c r="AA58" s="205"/>
      <c r="AB58" s="207"/>
      <c r="AC58" s="244"/>
      <c r="AD58" s="205"/>
      <c r="AE58" s="207"/>
      <c r="AF58" s="244"/>
      <c r="AG58" s="205"/>
      <c r="AH58" s="207"/>
      <c r="AI58" s="236"/>
      <c r="AJ58" s="205"/>
      <c r="AK58" s="207"/>
      <c r="AL58" s="236"/>
      <c r="AM58" s="205"/>
      <c r="AN58" s="207"/>
      <c r="AO58" s="236"/>
      <c r="AP58" s="205"/>
      <c r="AQ58" s="207"/>
      <c r="AR58" s="279"/>
    </row>
    <row r="59" spans="1:44" ht="30" hidden="1" customHeight="1">
      <c r="A59" s="337"/>
      <c r="B59" s="338"/>
      <c r="C59" s="339"/>
      <c r="D59" s="285" t="s">
        <v>43</v>
      </c>
      <c r="E59" s="206">
        <f>SUM(H59+K59+N59+Q59+T59+W59+Z59+AC59+AF59+AI59+AL59+AO59)</f>
        <v>0</v>
      </c>
      <c r="F59" s="206">
        <f>SUM(I59+L59+O59+R59+U59+X59+AA59+AD59+AG59+AJ59+AM59+AP59)</f>
        <v>0</v>
      </c>
      <c r="G59" s="223">
        <f t="shared" si="255"/>
        <v>0</v>
      </c>
      <c r="H59" s="236"/>
      <c r="I59" s="205"/>
      <c r="J59" s="207"/>
      <c r="K59" s="236"/>
      <c r="L59" s="205"/>
      <c r="M59" s="207"/>
      <c r="N59" s="244"/>
      <c r="O59" s="206"/>
      <c r="P59" s="207"/>
      <c r="Q59" s="236"/>
      <c r="R59" s="205"/>
      <c r="S59" s="207"/>
      <c r="T59" s="244"/>
      <c r="U59" s="205"/>
      <c r="V59" s="208"/>
      <c r="W59" s="244"/>
      <c r="X59" s="205"/>
      <c r="Y59" s="207"/>
      <c r="Z59" s="244"/>
      <c r="AA59" s="205"/>
      <c r="AB59" s="207"/>
      <c r="AC59" s="244"/>
      <c r="AD59" s="205"/>
      <c r="AE59" s="207"/>
      <c r="AF59" s="244"/>
      <c r="AG59" s="205"/>
      <c r="AH59" s="207"/>
      <c r="AI59" s="236"/>
      <c r="AJ59" s="205"/>
      <c r="AK59" s="207"/>
      <c r="AL59" s="236"/>
      <c r="AM59" s="205"/>
      <c r="AN59" s="207"/>
      <c r="AO59" s="236"/>
      <c r="AP59" s="205"/>
      <c r="AQ59" s="207"/>
      <c r="AR59" s="279"/>
    </row>
    <row r="60" spans="1:44" ht="30" hidden="1" customHeight="1">
      <c r="A60" s="337" t="s">
        <v>313</v>
      </c>
      <c r="B60" s="338" t="s">
        <v>322</v>
      </c>
      <c r="C60" s="339" t="s">
        <v>330</v>
      </c>
      <c r="D60" s="217" t="s">
        <v>41</v>
      </c>
      <c r="E60" s="215">
        <f>SUM(E61:E62)</f>
        <v>0</v>
      </c>
      <c r="F60" s="215">
        <f>SUM(F61:F62)</f>
        <v>0</v>
      </c>
      <c r="G60" s="223">
        <f t="shared" si="255"/>
        <v>0</v>
      </c>
      <c r="H60" s="343" t="s">
        <v>305</v>
      </c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  <c r="AJ60" s="344"/>
      <c r="AK60" s="344"/>
      <c r="AL60" s="344"/>
      <c r="AM60" s="344"/>
      <c r="AN60" s="344"/>
      <c r="AO60" s="344"/>
      <c r="AP60" s="344"/>
      <c r="AQ60" s="345"/>
      <c r="AR60" s="279"/>
    </row>
    <row r="61" spans="1:44" ht="47.25" hidden="1" customHeight="1">
      <c r="A61" s="337"/>
      <c r="B61" s="338"/>
      <c r="C61" s="339"/>
      <c r="D61" s="284" t="s">
        <v>2</v>
      </c>
      <c r="E61" s="206">
        <f>SUM(H61+K61+N61+Q61+T61+W61+Z61+AC61+AF61+AI61+AL61+AO61)</f>
        <v>0</v>
      </c>
      <c r="F61" s="206">
        <f>SUM(I61+L61+O61+R61+U61+X61+AA61+AD61+AG61+AJ61+AM61+AP61)</f>
        <v>0</v>
      </c>
      <c r="G61" s="223">
        <f t="shared" si="255"/>
        <v>0</v>
      </c>
      <c r="H61" s="236"/>
      <c r="I61" s="205"/>
      <c r="J61" s="207"/>
      <c r="K61" s="236"/>
      <c r="L61" s="205"/>
      <c r="M61" s="207"/>
      <c r="N61" s="244"/>
      <c r="O61" s="206"/>
      <c r="P61" s="207"/>
      <c r="Q61" s="236"/>
      <c r="R61" s="205"/>
      <c r="S61" s="207"/>
      <c r="T61" s="244"/>
      <c r="U61" s="205"/>
      <c r="V61" s="208"/>
      <c r="W61" s="244"/>
      <c r="X61" s="205"/>
      <c r="Y61" s="207"/>
      <c r="Z61" s="244"/>
      <c r="AA61" s="205"/>
      <c r="AB61" s="207"/>
      <c r="AC61" s="244"/>
      <c r="AD61" s="205"/>
      <c r="AE61" s="207"/>
      <c r="AF61" s="244"/>
      <c r="AG61" s="205"/>
      <c r="AH61" s="207"/>
      <c r="AI61" s="236"/>
      <c r="AJ61" s="205"/>
      <c r="AK61" s="207"/>
      <c r="AL61" s="236"/>
      <c r="AM61" s="205"/>
      <c r="AN61" s="207"/>
      <c r="AO61" s="236"/>
      <c r="AP61" s="205"/>
      <c r="AQ61" s="207"/>
      <c r="AR61" s="279"/>
    </row>
    <row r="62" spans="1:44" ht="35.25" hidden="1" customHeight="1">
      <c r="A62" s="337"/>
      <c r="B62" s="338"/>
      <c r="C62" s="339"/>
      <c r="D62" s="285" t="s">
        <v>43</v>
      </c>
      <c r="E62" s="206">
        <f>SUM(H62+K62+N62+Q62+T62+W62+Z62+AC62+AF62+AI62+AL62+AO62)</f>
        <v>0</v>
      </c>
      <c r="F62" s="206">
        <f>SUM(I62+L62+O62+R62+U62+X62+AA62+AD62+AG62+AJ62+AM62+AP62)</f>
        <v>0</v>
      </c>
      <c r="G62" s="223">
        <f t="shared" si="255"/>
        <v>0</v>
      </c>
      <c r="H62" s="236"/>
      <c r="I62" s="205"/>
      <c r="J62" s="207"/>
      <c r="K62" s="236"/>
      <c r="L62" s="205"/>
      <c r="M62" s="207"/>
      <c r="N62" s="244"/>
      <c r="O62" s="206"/>
      <c r="P62" s="207"/>
      <c r="Q62" s="236"/>
      <c r="R62" s="205"/>
      <c r="S62" s="207"/>
      <c r="T62" s="244"/>
      <c r="U62" s="205"/>
      <c r="V62" s="208"/>
      <c r="W62" s="244"/>
      <c r="X62" s="205"/>
      <c r="Y62" s="207"/>
      <c r="Z62" s="244"/>
      <c r="AA62" s="205"/>
      <c r="AB62" s="207"/>
      <c r="AC62" s="244"/>
      <c r="AD62" s="205"/>
      <c r="AE62" s="207"/>
      <c r="AF62" s="244"/>
      <c r="AG62" s="205"/>
      <c r="AH62" s="207"/>
      <c r="AI62" s="236"/>
      <c r="AJ62" s="205"/>
      <c r="AK62" s="207"/>
      <c r="AL62" s="236"/>
      <c r="AM62" s="205"/>
      <c r="AN62" s="207"/>
      <c r="AO62" s="236"/>
      <c r="AP62" s="205"/>
      <c r="AQ62" s="207"/>
      <c r="AR62" s="279"/>
    </row>
    <row r="63" spans="1:44" ht="30" hidden="1" customHeight="1">
      <c r="A63" s="337" t="s">
        <v>314</v>
      </c>
      <c r="B63" s="338" t="s">
        <v>323</v>
      </c>
      <c r="C63" s="339" t="s">
        <v>293</v>
      </c>
      <c r="D63" s="217" t="s">
        <v>41</v>
      </c>
      <c r="E63" s="215">
        <f>SUM(E64:E65)</f>
        <v>0</v>
      </c>
      <c r="F63" s="215">
        <f>SUM(F64:F65)</f>
        <v>0</v>
      </c>
      <c r="G63" s="223">
        <f t="shared" si="255"/>
        <v>0</v>
      </c>
      <c r="H63" s="343" t="s">
        <v>305</v>
      </c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344"/>
      <c r="AO63" s="344"/>
      <c r="AP63" s="344"/>
      <c r="AQ63" s="345"/>
      <c r="AR63" s="279"/>
    </row>
    <row r="64" spans="1:44" ht="47.25" hidden="1" customHeight="1">
      <c r="A64" s="337"/>
      <c r="B64" s="338"/>
      <c r="C64" s="339"/>
      <c r="D64" s="284" t="s">
        <v>2</v>
      </c>
      <c r="E64" s="206">
        <f>SUM(H64+K64+N64+Q64+T64+W64+Z64+AC64+AF64+AI64+AL64+AO64)</f>
        <v>0</v>
      </c>
      <c r="F64" s="206">
        <f>SUM(I64+L64+O64+R64+U64+X64+AA64+AD64+AG64+AJ64+AM64+AP64)</f>
        <v>0</v>
      </c>
      <c r="G64" s="223">
        <f t="shared" si="255"/>
        <v>0</v>
      </c>
      <c r="H64" s="236"/>
      <c r="I64" s="205"/>
      <c r="J64" s="207"/>
      <c r="K64" s="236"/>
      <c r="L64" s="205"/>
      <c r="M64" s="207"/>
      <c r="N64" s="244"/>
      <c r="O64" s="206"/>
      <c r="P64" s="207"/>
      <c r="Q64" s="236"/>
      <c r="R64" s="205"/>
      <c r="S64" s="207"/>
      <c r="T64" s="244"/>
      <c r="U64" s="205"/>
      <c r="V64" s="208"/>
      <c r="W64" s="244"/>
      <c r="X64" s="205"/>
      <c r="Y64" s="207"/>
      <c r="Z64" s="244"/>
      <c r="AA64" s="205"/>
      <c r="AB64" s="207"/>
      <c r="AC64" s="244"/>
      <c r="AD64" s="205"/>
      <c r="AE64" s="207"/>
      <c r="AF64" s="244"/>
      <c r="AG64" s="205"/>
      <c r="AH64" s="207"/>
      <c r="AI64" s="236"/>
      <c r="AJ64" s="205"/>
      <c r="AK64" s="207"/>
      <c r="AL64" s="236"/>
      <c r="AM64" s="205"/>
      <c r="AN64" s="207"/>
      <c r="AO64" s="236"/>
      <c r="AP64" s="205"/>
      <c r="AQ64" s="207"/>
      <c r="AR64" s="279"/>
    </row>
    <row r="65" spans="1:44" ht="95.25" hidden="1" customHeight="1">
      <c r="A65" s="337"/>
      <c r="B65" s="338"/>
      <c r="C65" s="339"/>
      <c r="D65" s="285" t="s">
        <v>43</v>
      </c>
      <c r="E65" s="206">
        <f>SUM(H65+K65+N65+Q65+T65+W65+Z65+AC65+AF65+AI65+AL65+AO65)</f>
        <v>0</v>
      </c>
      <c r="F65" s="206">
        <f>SUM(I65+L65+O65+R65+U65+X65+AA65+AD65+AG65+AJ65+AM65+AP65)</f>
        <v>0</v>
      </c>
      <c r="G65" s="223">
        <f t="shared" si="255"/>
        <v>0</v>
      </c>
      <c r="H65" s="236"/>
      <c r="I65" s="205"/>
      <c r="J65" s="207"/>
      <c r="K65" s="236"/>
      <c r="L65" s="205"/>
      <c r="M65" s="207"/>
      <c r="N65" s="244"/>
      <c r="O65" s="206"/>
      <c r="P65" s="207"/>
      <c r="Q65" s="236"/>
      <c r="R65" s="205"/>
      <c r="S65" s="207"/>
      <c r="T65" s="244"/>
      <c r="U65" s="205"/>
      <c r="V65" s="208"/>
      <c r="W65" s="244"/>
      <c r="X65" s="205"/>
      <c r="Y65" s="207"/>
      <c r="Z65" s="244"/>
      <c r="AA65" s="205"/>
      <c r="AB65" s="207"/>
      <c r="AC65" s="244"/>
      <c r="AD65" s="205"/>
      <c r="AE65" s="207"/>
      <c r="AF65" s="244"/>
      <c r="AG65" s="205"/>
      <c r="AH65" s="207"/>
      <c r="AI65" s="236"/>
      <c r="AJ65" s="205"/>
      <c r="AK65" s="207"/>
      <c r="AL65" s="236"/>
      <c r="AM65" s="205"/>
      <c r="AN65" s="207"/>
      <c r="AO65" s="236"/>
      <c r="AP65" s="205"/>
      <c r="AQ65" s="207"/>
      <c r="AR65" s="279"/>
    </row>
    <row r="66" spans="1:44" ht="30" hidden="1" customHeight="1">
      <c r="A66" s="337" t="s">
        <v>315</v>
      </c>
      <c r="B66" s="338" t="s">
        <v>324</v>
      </c>
      <c r="C66" s="339" t="s">
        <v>331</v>
      </c>
      <c r="D66" s="217" t="s">
        <v>41</v>
      </c>
      <c r="E66" s="215">
        <f>SUM(E67:E68)</f>
        <v>0</v>
      </c>
      <c r="F66" s="215">
        <f>SUM(F67:F68)</f>
        <v>0</v>
      </c>
      <c r="G66" s="223">
        <f t="shared" si="255"/>
        <v>0</v>
      </c>
      <c r="H66" s="343" t="s">
        <v>305</v>
      </c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4"/>
      <c r="Z66" s="344"/>
      <c r="AA66" s="344"/>
      <c r="AB66" s="344"/>
      <c r="AC66" s="344"/>
      <c r="AD66" s="344"/>
      <c r="AE66" s="344"/>
      <c r="AF66" s="344"/>
      <c r="AG66" s="344"/>
      <c r="AH66" s="344"/>
      <c r="AI66" s="344"/>
      <c r="AJ66" s="344"/>
      <c r="AK66" s="344"/>
      <c r="AL66" s="344"/>
      <c r="AM66" s="344"/>
      <c r="AN66" s="344"/>
      <c r="AO66" s="344"/>
      <c r="AP66" s="344"/>
      <c r="AQ66" s="345"/>
      <c r="AR66" s="279"/>
    </row>
    <row r="67" spans="1:44" ht="47.25" hidden="1" customHeight="1">
      <c r="A67" s="337"/>
      <c r="B67" s="338"/>
      <c r="C67" s="339"/>
      <c r="D67" s="284" t="s">
        <v>2</v>
      </c>
      <c r="E67" s="206">
        <f>SUM(H67+K67+N67+Q67+T67+W67+Z67+AC67+AF67+AI67+AL67+AO67)</f>
        <v>0</v>
      </c>
      <c r="F67" s="206">
        <f>SUM(I67+L67+O67+R67+U67+X67+AA67+AD67+AG67+AJ67+AM67+AP67)</f>
        <v>0</v>
      </c>
      <c r="G67" s="223">
        <f t="shared" si="255"/>
        <v>0</v>
      </c>
      <c r="H67" s="236"/>
      <c r="I67" s="205"/>
      <c r="J67" s="207"/>
      <c r="K67" s="236"/>
      <c r="L67" s="205"/>
      <c r="M67" s="207"/>
      <c r="N67" s="244"/>
      <c r="O67" s="206"/>
      <c r="P67" s="207"/>
      <c r="Q67" s="236"/>
      <c r="R67" s="205"/>
      <c r="S67" s="207"/>
      <c r="T67" s="244"/>
      <c r="U67" s="205"/>
      <c r="V67" s="208"/>
      <c r="W67" s="244"/>
      <c r="X67" s="205"/>
      <c r="Y67" s="207"/>
      <c r="Z67" s="244"/>
      <c r="AA67" s="205"/>
      <c r="AB67" s="207"/>
      <c r="AC67" s="244"/>
      <c r="AD67" s="205"/>
      <c r="AE67" s="207"/>
      <c r="AF67" s="244"/>
      <c r="AG67" s="205"/>
      <c r="AH67" s="207"/>
      <c r="AI67" s="236"/>
      <c r="AJ67" s="205"/>
      <c r="AK67" s="207"/>
      <c r="AL67" s="236"/>
      <c r="AM67" s="205"/>
      <c r="AN67" s="207"/>
      <c r="AO67" s="236"/>
      <c r="AP67" s="205"/>
      <c r="AQ67" s="207"/>
      <c r="AR67" s="279"/>
    </row>
    <row r="68" spans="1:44" ht="52.5" hidden="1" customHeight="1">
      <c r="A68" s="337"/>
      <c r="B68" s="338"/>
      <c r="C68" s="339"/>
      <c r="D68" s="285" t="s">
        <v>43</v>
      </c>
      <c r="E68" s="206">
        <f>SUM(H68+K68+N68+Q68+T68+W68+Z68+AC68+AF68+AI68+AL68+AO68)</f>
        <v>0</v>
      </c>
      <c r="F68" s="206">
        <f>SUM(I68+L68+O68+R68+U68+X68+AA68+AD68+AG68+AJ68+AM68+AP68)</f>
        <v>0</v>
      </c>
      <c r="G68" s="223">
        <f t="shared" si="255"/>
        <v>0</v>
      </c>
      <c r="H68" s="236"/>
      <c r="I68" s="205"/>
      <c r="J68" s="207"/>
      <c r="K68" s="236"/>
      <c r="L68" s="205"/>
      <c r="M68" s="207"/>
      <c r="N68" s="244"/>
      <c r="O68" s="206"/>
      <c r="P68" s="207"/>
      <c r="Q68" s="236"/>
      <c r="R68" s="205"/>
      <c r="S68" s="207"/>
      <c r="T68" s="244"/>
      <c r="U68" s="205"/>
      <c r="V68" s="208"/>
      <c r="W68" s="244"/>
      <c r="X68" s="205"/>
      <c r="Y68" s="207"/>
      <c r="Z68" s="244"/>
      <c r="AA68" s="205"/>
      <c r="AB68" s="207"/>
      <c r="AC68" s="244"/>
      <c r="AD68" s="205"/>
      <c r="AE68" s="207"/>
      <c r="AF68" s="244"/>
      <c r="AG68" s="205"/>
      <c r="AH68" s="207"/>
      <c r="AI68" s="236"/>
      <c r="AJ68" s="205"/>
      <c r="AK68" s="207"/>
      <c r="AL68" s="236"/>
      <c r="AM68" s="205"/>
      <c r="AN68" s="207"/>
      <c r="AO68" s="236"/>
      <c r="AP68" s="205"/>
      <c r="AQ68" s="207"/>
      <c r="AR68" s="279"/>
    </row>
    <row r="69" spans="1:44" ht="30" hidden="1" customHeight="1">
      <c r="A69" s="337" t="s">
        <v>316</v>
      </c>
      <c r="B69" s="338" t="s">
        <v>325</v>
      </c>
      <c r="C69" s="339" t="s">
        <v>293</v>
      </c>
      <c r="D69" s="217" t="s">
        <v>41</v>
      </c>
      <c r="E69" s="215">
        <f>SUM(E70:E71)</f>
        <v>0</v>
      </c>
      <c r="F69" s="215">
        <f>SUM(F70:F71)</f>
        <v>0</v>
      </c>
      <c r="G69" s="223">
        <f t="shared" si="255"/>
        <v>0</v>
      </c>
      <c r="H69" s="343" t="s">
        <v>305</v>
      </c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4"/>
      <c r="AA69" s="344"/>
      <c r="AB69" s="344"/>
      <c r="AC69" s="344"/>
      <c r="AD69" s="344"/>
      <c r="AE69" s="344"/>
      <c r="AF69" s="344"/>
      <c r="AG69" s="344"/>
      <c r="AH69" s="344"/>
      <c r="AI69" s="344"/>
      <c r="AJ69" s="344"/>
      <c r="AK69" s="344"/>
      <c r="AL69" s="344"/>
      <c r="AM69" s="344"/>
      <c r="AN69" s="344"/>
      <c r="AO69" s="344"/>
      <c r="AP69" s="344"/>
      <c r="AQ69" s="345"/>
      <c r="AR69" s="279"/>
    </row>
    <row r="70" spans="1:44" ht="47.25" hidden="1" customHeight="1">
      <c r="A70" s="337"/>
      <c r="B70" s="338"/>
      <c r="C70" s="339"/>
      <c r="D70" s="284" t="s">
        <v>2</v>
      </c>
      <c r="E70" s="206">
        <f>SUM(H70+K70+N70+Q70+T70+W70+Z70+AC70+AF70+AI70+AL70+AO70)</f>
        <v>0</v>
      </c>
      <c r="F70" s="206">
        <f>SUM(I70+L70+O70+R70+U70+X70+AA70+AD70+AG70+AJ70+AM70+AP70)</f>
        <v>0</v>
      </c>
      <c r="G70" s="223">
        <f t="shared" si="255"/>
        <v>0</v>
      </c>
      <c r="H70" s="236"/>
      <c r="I70" s="205"/>
      <c r="J70" s="207"/>
      <c r="K70" s="236"/>
      <c r="L70" s="205"/>
      <c r="M70" s="207"/>
      <c r="N70" s="244"/>
      <c r="O70" s="206"/>
      <c r="P70" s="207"/>
      <c r="Q70" s="236"/>
      <c r="R70" s="205"/>
      <c r="S70" s="207"/>
      <c r="T70" s="244"/>
      <c r="U70" s="205"/>
      <c r="V70" s="208"/>
      <c r="W70" s="244"/>
      <c r="X70" s="205"/>
      <c r="Y70" s="207"/>
      <c r="Z70" s="244"/>
      <c r="AA70" s="205"/>
      <c r="AB70" s="207"/>
      <c r="AC70" s="244"/>
      <c r="AD70" s="205"/>
      <c r="AE70" s="207"/>
      <c r="AF70" s="244"/>
      <c r="AG70" s="205"/>
      <c r="AH70" s="207"/>
      <c r="AI70" s="236"/>
      <c r="AJ70" s="205"/>
      <c r="AK70" s="207"/>
      <c r="AL70" s="236"/>
      <c r="AM70" s="205"/>
      <c r="AN70" s="207"/>
      <c r="AO70" s="236"/>
      <c r="AP70" s="205"/>
      <c r="AQ70" s="207"/>
      <c r="AR70" s="279"/>
    </row>
    <row r="71" spans="1:44" ht="30" hidden="1" customHeight="1">
      <c r="A71" s="337"/>
      <c r="B71" s="338"/>
      <c r="C71" s="339"/>
      <c r="D71" s="285" t="s">
        <v>43</v>
      </c>
      <c r="E71" s="206">
        <f>SUM(H71+K71+N71+Q71+T71+W71+Z71+AC71+AF71+AI71+AL71+AO71)</f>
        <v>0</v>
      </c>
      <c r="F71" s="206">
        <f>SUM(I71+L71+O71+R71+U71+X71+AA71+AD71+AG71+AJ71+AM71+AP71)</f>
        <v>0</v>
      </c>
      <c r="G71" s="223">
        <f t="shared" si="255"/>
        <v>0</v>
      </c>
      <c r="H71" s="236"/>
      <c r="I71" s="205"/>
      <c r="J71" s="207"/>
      <c r="K71" s="236"/>
      <c r="L71" s="205"/>
      <c r="M71" s="207"/>
      <c r="N71" s="244"/>
      <c r="O71" s="206"/>
      <c r="P71" s="207"/>
      <c r="Q71" s="236"/>
      <c r="R71" s="205"/>
      <c r="S71" s="207"/>
      <c r="T71" s="244"/>
      <c r="U71" s="205"/>
      <c r="V71" s="208"/>
      <c r="W71" s="244"/>
      <c r="X71" s="205"/>
      <c r="Y71" s="207"/>
      <c r="Z71" s="244"/>
      <c r="AA71" s="205"/>
      <c r="AB71" s="207"/>
      <c r="AC71" s="244"/>
      <c r="AD71" s="205"/>
      <c r="AE71" s="207"/>
      <c r="AF71" s="244"/>
      <c r="AG71" s="205"/>
      <c r="AH71" s="207"/>
      <c r="AI71" s="236"/>
      <c r="AJ71" s="205"/>
      <c r="AK71" s="207"/>
      <c r="AL71" s="236"/>
      <c r="AM71" s="205"/>
      <c r="AN71" s="207"/>
      <c r="AO71" s="236"/>
      <c r="AP71" s="205"/>
      <c r="AQ71" s="207"/>
      <c r="AR71" s="279"/>
    </row>
    <row r="72" spans="1:44" ht="30" hidden="1" customHeight="1">
      <c r="A72" s="337" t="s">
        <v>317</v>
      </c>
      <c r="B72" s="338" t="s">
        <v>326</v>
      </c>
      <c r="C72" s="339" t="s">
        <v>332</v>
      </c>
      <c r="D72" s="217" t="s">
        <v>41</v>
      </c>
      <c r="E72" s="215">
        <f>SUM(E73:E74)</f>
        <v>0</v>
      </c>
      <c r="F72" s="215">
        <f>SUM(F73:F74)</f>
        <v>0</v>
      </c>
      <c r="G72" s="223">
        <f t="shared" si="255"/>
        <v>0</v>
      </c>
      <c r="H72" s="343" t="s">
        <v>305</v>
      </c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4"/>
      <c r="AE72" s="344"/>
      <c r="AF72" s="344"/>
      <c r="AG72" s="344"/>
      <c r="AH72" s="344"/>
      <c r="AI72" s="344"/>
      <c r="AJ72" s="344"/>
      <c r="AK72" s="344"/>
      <c r="AL72" s="344"/>
      <c r="AM72" s="344"/>
      <c r="AN72" s="344"/>
      <c r="AO72" s="344"/>
      <c r="AP72" s="344"/>
      <c r="AQ72" s="345"/>
      <c r="AR72" s="279"/>
    </row>
    <row r="73" spans="1:44" ht="47.25" hidden="1" customHeight="1">
      <c r="A73" s="337"/>
      <c r="B73" s="338"/>
      <c r="C73" s="339"/>
      <c r="D73" s="284" t="s">
        <v>2</v>
      </c>
      <c r="E73" s="206">
        <f>SUM(H73+K73+N73+Q73+T73+W73+Z73+AC73+AF73+AI73+AL73+AO73)</f>
        <v>0</v>
      </c>
      <c r="F73" s="206">
        <f>SUM(I73+L73+O73+R73+U73+X73+AA73+AD73+AG73+AJ73+AM73+AP73)</f>
        <v>0</v>
      </c>
      <c r="G73" s="223">
        <f t="shared" si="255"/>
        <v>0</v>
      </c>
      <c r="H73" s="236"/>
      <c r="I73" s="205"/>
      <c r="J73" s="207"/>
      <c r="K73" s="236"/>
      <c r="L73" s="205"/>
      <c r="M73" s="207"/>
      <c r="N73" s="244"/>
      <c r="O73" s="206"/>
      <c r="P73" s="207"/>
      <c r="Q73" s="236"/>
      <c r="R73" s="205"/>
      <c r="S73" s="207"/>
      <c r="T73" s="244"/>
      <c r="U73" s="205"/>
      <c r="V73" s="208"/>
      <c r="W73" s="244"/>
      <c r="X73" s="205"/>
      <c r="Y73" s="207"/>
      <c r="Z73" s="244"/>
      <c r="AA73" s="205"/>
      <c r="AB73" s="207"/>
      <c r="AC73" s="244"/>
      <c r="AD73" s="205"/>
      <c r="AE73" s="207"/>
      <c r="AF73" s="244"/>
      <c r="AG73" s="205"/>
      <c r="AH73" s="207"/>
      <c r="AI73" s="236"/>
      <c r="AJ73" s="205"/>
      <c r="AK73" s="207"/>
      <c r="AL73" s="236"/>
      <c r="AM73" s="205"/>
      <c r="AN73" s="207"/>
      <c r="AO73" s="236"/>
      <c r="AP73" s="205"/>
      <c r="AQ73" s="207"/>
      <c r="AR73" s="279"/>
    </row>
    <row r="74" spans="1:44" ht="81.75" hidden="1" customHeight="1">
      <c r="A74" s="337"/>
      <c r="B74" s="338"/>
      <c r="C74" s="339"/>
      <c r="D74" s="285" t="s">
        <v>43</v>
      </c>
      <c r="E74" s="206">
        <f>SUM(H74+K74+N74+Q74+T74+W74+Z74+AC74+AF74+AI74+AL74+AO74)</f>
        <v>0</v>
      </c>
      <c r="F74" s="206">
        <f>SUM(I74+L74+O74+R74+U74+X74+AA74+AD74+AG74+AJ74+AM74+AP74)</f>
        <v>0</v>
      </c>
      <c r="G74" s="223">
        <f t="shared" si="255"/>
        <v>0</v>
      </c>
      <c r="H74" s="236"/>
      <c r="I74" s="205"/>
      <c r="J74" s="207"/>
      <c r="K74" s="236"/>
      <c r="L74" s="205"/>
      <c r="M74" s="207"/>
      <c r="N74" s="244"/>
      <c r="O74" s="206"/>
      <c r="P74" s="207"/>
      <c r="Q74" s="236"/>
      <c r="R74" s="205"/>
      <c r="S74" s="207"/>
      <c r="T74" s="244"/>
      <c r="U74" s="205"/>
      <c r="V74" s="208"/>
      <c r="W74" s="244"/>
      <c r="X74" s="205"/>
      <c r="Y74" s="207"/>
      <c r="Z74" s="244"/>
      <c r="AA74" s="205"/>
      <c r="AB74" s="207"/>
      <c r="AC74" s="244"/>
      <c r="AD74" s="205"/>
      <c r="AE74" s="207"/>
      <c r="AF74" s="244"/>
      <c r="AG74" s="205"/>
      <c r="AH74" s="207"/>
      <c r="AI74" s="236"/>
      <c r="AJ74" s="205"/>
      <c r="AK74" s="207"/>
      <c r="AL74" s="236"/>
      <c r="AM74" s="205"/>
      <c r="AN74" s="207"/>
      <c r="AO74" s="236"/>
      <c r="AP74" s="205"/>
      <c r="AQ74" s="207"/>
      <c r="AR74" s="279"/>
    </row>
    <row r="75" spans="1:44" ht="30" hidden="1" customHeight="1">
      <c r="A75" s="337" t="s">
        <v>318</v>
      </c>
      <c r="B75" s="338" t="s">
        <v>327</v>
      </c>
      <c r="C75" s="339" t="s">
        <v>332</v>
      </c>
      <c r="D75" s="217" t="s">
        <v>41</v>
      </c>
      <c r="E75" s="215">
        <f>SUM(E76:E77)</f>
        <v>0</v>
      </c>
      <c r="F75" s="215">
        <f>SUM(F76:F77)</f>
        <v>0</v>
      </c>
      <c r="G75" s="223">
        <f t="shared" si="255"/>
        <v>0</v>
      </c>
      <c r="H75" s="343" t="s">
        <v>305</v>
      </c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4"/>
      <c r="AK75" s="344"/>
      <c r="AL75" s="344"/>
      <c r="AM75" s="344"/>
      <c r="AN75" s="344"/>
      <c r="AO75" s="344"/>
      <c r="AP75" s="344"/>
      <c r="AQ75" s="345"/>
      <c r="AR75" s="279"/>
    </row>
    <row r="76" spans="1:44" ht="47.25" hidden="1" customHeight="1">
      <c r="A76" s="337"/>
      <c r="B76" s="338"/>
      <c r="C76" s="339"/>
      <c r="D76" s="284" t="s">
        <v>2</v>
      </c>
      <c r="E76" s="206">
        <f>SUM(H76+K76+N76+Q76+T76+W76+Z76+AC76+AF76+AI76+AL76+AO76)</f>
        <v>0</v>
      </c>
      <c r="F76" s="206">
        <f>SUM(I76+L76+O76+R76+U76+X76+AA76+AD76+AG76+AJ76+AM76+AP76)</f>
        <v>0</v>
      </c>
      <c r="G76" s="223">
        <f t="shared" si="255"/>
        <v>0</v>
      </c>
      <c r="H76" s="236"/>
      <c r="I76" s="205"/>
      <c r="J76" s="207"/>
      <c r="K76" s="236"/>
      <c r="L76" s="205"/>
      <c r="M76" s="207"/>
      <c r="N76" s="244"/>
      <c r="O76" s="206"/>
      <c r="P76" s="207"/>
      <c r="Q76" s="236"/>
      <c r="R76" s="205"/>
      <c r="S76" s="207"/>
      <c r="T76" s="244"/>
      <c r="U76" s="205"/>
      <c r="V76" s="208"/>
      <c r="W76" s="244"/>
      <c r="X76" s="205"/>
      <c r="Y76" s="207"/>
      <c r="Z76" s="244"/>
      <c r="AA76" s="205"/>
      <c r="AB76" s="207"/>
      <c r="AC76" s="244"/>
      <c r="AD76" s="205"/>
      <c r="AE76" s="207"/>
      <c r="AF76" s="244"/>
      <c r="AG76" s="205"/>
      <c r="AH76" s="207"/>
      <c r="AI76" s="236"/>
      <c r="AJ76" s="205"/>
      <c r="AK76" s="207"/>
      <c r="AL76" s="236"/>
      <c r="AM76" s="205"/>
      <c r="AN76" s="207"/>
      <c r="AO76" s="236"/>
      <c r="AP76" s="205"/>
      <c r="AQ76" s="207"/>
      <c r="AR76" s="279"/>
    </row>
    <row r="77" spans="1:44" ht="66" hidden="1" customHeight="1">
      <c r="A77" s="337"/>
      <c r="B77" s="338"/>
      <c r="C77" s="339"/>
      <c r="D77" s="285" t="s">
        <v>43</v>
      </c>
      <c r="E77" s="206">
        <f>SUM(H77+K77+N77+Q77+T77+W77+Z77+AC77+AF77+AI77+AL77+AO77)</f>
        <v>0</v>
      </c>
      <c r="F77" s="206">
        <f>SUM(I77+L77+O77+R77+U77+X77+AA77+AD77+AG77+AJ77+AM77+AP77)</f>
        <v>0</v>
      </c>
      <c r="G77" s="223">
        <f t="shared" si="255"/>
        <v>0</v>
      </c>
      <c r="H77" s="236"/>
      <c r="I77" s="205"/>
      <c r="J77" s="207"/>
      <c r="K77" s="236"/>
      <c r="L77" s="205"/>
      <c r="M77" s="207"/>
      <c r="N77" s="244"/>
      <c r="O77" s="206"/>
      <c r="P77" s="207"/>
      <c r="Q77" s="236"/>
      <c r="R77" s="205"/>
      <c r="S77" s="207"/>
      <c r="T77" s="244"/>
      <c r="U77" s="205"/>
      <c r="V77" s="208"/>
      <c r="W77" s="244"/>
      <c r="X77" s="205"/>
      <c r="Y77" s="207"/>
      <c r="Z77" s="244"/>
      <c r="AA77" s="205"/>
      <c r="AB77" s="207"/>
      <c r="AC77" s="244"/>
      <c r="AD77" s="205"/>
      <c r="AE77" s="207"/>
      <c r="AF77" s="244"/>
      <c r="AG77" s="205"/>
      <c r="AH77" s="207"/>
      <c r="AI77" s="236"/>
      <c r="AJ77" s="205"/>
      <c r="AK77" s="207"/>
      <c r="AL77" s="236"/>
      <c r="AM77" s="205"/>
      <c r="AN77" s="207"/>
      <c r="AO77" s="236"/>
      <c r="AP77" s="205"/>
      <c r="AQ77" s="207"/>
      <c r="AR77" s="279"/>
    </row>
    <row r="78" spans="1:44" ht="30" hidden="1" customHeight="1">
      <c r="A78" s="337" t="s">
        <v>319</v>
      </c>
      <c r="B78" s="338" t="s">
        <v>328</v>
      </c>
      <c r="C78" s="339" t="s">
        <v>333</v>
      </c>
      <c r="D78" s="217" t="s">
        <v>41</v>
      </c>
      <c r="E78" s="215">
        <f>SUM(E79:E80)</f>
        <v>0</v>
      </c>
      <c r="F78" s="215">
        <f>SUM(F79:F80)</f>
        <v>0</v>
      </c>
      <c r="G78" s="223">
        <f t="shared" si="255"/>
        <v>0</v>
      </c>
      <c r="H78" s="343" t="s">
        <v>305</v>
      </c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  <c r="Z78" s="344"/>
      <c r="AA78" s="344"/>
      <c r="AB78" s="344"/>
      <c r="AC78" s="344"/>
      <c r="AD78" s="344"/>
      <c r="AE78" s="344"/>
      <c r="AF78" s="344"/>
      <c r="AG78" s="344"/>
      <c r="AH78" s="344"/>
      <c r="AI78" s="344"/>
      <c r="AJ78" s="344"/>
      <c r="AK78" s="344"/>
      <c r="AL78" s="344"/>
      <c r="AM78" s="344"/>
      <c r="AN78" s="344"/>
      <c r="AO78" s="344"/>
      <c r="AP78" s="344"/>
      <c r="AQ78" s="345"/>
      <c r="AR78" s="279"/>
    </row>
    <row r="79" spans="1:44" ht="47.25" hidden="1" customHeight="1">
      <c r="A79" s="337"/>
      <c r="B79" s="338"/>
      <c r="C79" s="339"/>
      <c r="D79" s="284" t="s">
        <v>2</v>
      </c>
      <c r="E79" s="206">
        <f>SUM(H79+K79+N79+Q79+T79+W79+Z79+AC79+AF79+AI79+AL79+AO79)</f>
        <v>0</v>
      </c>
      <c r="F79" s="206">
        <f>SUM(I79+L79+O79+R79+U79+X79+AA79+AD79+AG79+AJ79+AM79+AP79)</f>
        <v>0</v>
      </c>
      <c r="G79" s="223">
        <f t="shared" si="255"/>
        <v>0</v>
      </c>
      <c r="H79" s="236"/>
      <c r="I79" s="205"/>
      <c r="J79" s="207"/>
      <c r="K79" s="236"/>
      <c r="L79" s="205"/>
      <c r="M79" s="207"/>
      <c r="N79" s="244"/>
      <c r="O79" s="206"/>
      <c r="P79" s="207"/>
      <c r="Q79" s="236"/>
      <c r="R79" s="205"/>
      <c r="S79" s="207"/>
      <c r="T79" s="244"/>
      <c r="U79" s="205"/>
      <c r="V79" s="208"/>
      <c r="W79" s="244"/>
      <c r="X79" s="205"/>
      <c r="Y79" s="207"/>
      <c r="Z79" s="244"/>
      <c r="AA79" s="205"/>
      <c r="AB79" s="207"/>
      <c r="AC79" s="244"/>
      <c r="AD79" s="205"/>
      <c r="AE79" s="207"/>
      <c r="AF79" s="244"/>
      <c r="AG79" s="205"/>
      <c r="AH79" s="207"/>
      <c r="AI79" s="236"/>
      <c r="AJ79" s="205"/>
      <c r="AK79" s="207"/>
      <c r="AL79" s="236"/>
      <c r="AM79" s="205"/>
      <c r="AN79" s="207"/>
      <c r="AO79" s="236"/>
      <c r="AP79" s="205"/>
      <c r="AQ79" s="207"/>
      <c r="AR79" s="279"/>
    </row>
    <row r="80" spans="1:44" ht="50.25" hidden="1" customHeight="1">
      <c r="A80" s="337"/>
      <c r="B80" s="338"/>
      <c r="C80" s="339"/>
      <c r="D80" s="285" t="s">
        <v>43</v>
      </c>
      <c r="E80" s="206">
        <f>SUM(H80+K80+N80+Q80+T80+W80+Z80+AC80+AF80+AI80+AL80+AO80)</f>
        <v>0</v>
      </c>
      <c r="F80" s="206">
        <f>SUM(I80+L80+O80+R80+U80+X80+AA80+AD80+AG80+AJ80+AM80+AP80)</f>
        <v>0</v>
      </c>
      <c r="G80" s="223">
        <f t="shared" si="255"/>
        <v>0</v>
      </c>
      <c r="H80" s="236"/>
      <c r="I80" s="205"/>
      <c r="J80" s="207"/>
      <c r="K80" s="236"/>
      <c r="L80" s="205"/>
      <c r="M80" s="207"/>
      <c r="N80" s="244"/>
      <c r="O80" s="206"/>
      <c r="P80" s="207"/>
      <c r="Q80" s="236"/>
      <c r="R80" s="205"/>
      <c r="S80" s="207"/>
      <c r="T80" s="244"/>
      <c r="U80" s="205"/>
      <c r="V80" s="208"/>
      <c r="W80" s="244"/>
      <c r="X80" s="205"/>
      <c r="Y80" s="207"/>
      <c r="Z80" s="244"/>
      <c r="AA80" s="205"/>
      <c r="AB80" s="207"/>
      <c r="AC80" s="244"/>
      <c r="AD80" s="205"/>
      <c r="AE80" s="207"/>
      <c r="AF80" s="244"/>
      <c r="AG80" s="205"/>
      <c r="AH80" s="207"/>
      <c r="AI80" s="236"/>
      <c r="AJ80" s="205"/>
      <c r="AK80" s="207"/>
      <c r="AL80" s="236"/>
      <c r="AM80" s="205"/>
      <c r="AN80" s="207"/>
      <c r="AO80" s="236"/>
      <c r="AP80" s="205"/>
      <c r="AQ80" s="207"/>
      <c r="AR80" s="279"/>
    </row>
    <row r="81" spans="1:44" ht="30" customHeight="1">
      <c r="A81" s="337"/>
      <c r="B81" s="331" t="s">
        <v>270</v>
      </c>
      <c r="C81" s="332"/>
      <c r="D81" s="254" t="s">
        <v>41</v>
      </c>
      <c r="E81" s="253">
        <f t="shared" ref="E81:F83" si="256">SUM(E30)</f>
        <v>215</v>
      </c>
      <c r="F81" s="253">
        <f t="shared" si="256"/>
        <v>0</v>
      </c>
      <c r="G81" s="255">
        <f t="shared" si="255"/>
        <v>0</v>
      </c>
      <c r="H81" s="256">
        <f>SUM(H30)</f>
        <v>0</v>
      </c>
      <c r="I81" s="256">
        <f>SUM(I82:I83)</f>
        <v>0</v>
      </c>
      <c r="J81" s="256">
        <f>IF(I81,I81/H81*100,0)</f>
        <v>0</v>
      </c>
      <c r="K81" s="256">
        <f>SUM(K30)</f>
        <v>0</v>
      </c>
      <c r="L81" s="256">
        <f t="shared" ref="L81" si="257">SUM(L82:L83)</f>
        <v>0</v>
      </c>
      <c r="M81" s="256">
        <f t="shared" ref="M81:M83" si="258">IF(L81,L81/K81*100,0)</f>
        <v>0</v>
      </c>
      <c r="N81" s="256">
        <f>SUM(N30)</f>
        <v>5</v>
      </c>
      <c r="O81" s="256">
        <f t="shared" ref="O81" si="259">SUM(O82:O83)</f>
        <v>0</v>
      </c>
      <c r="P81" s="256">
        <f t="shared" ref="P81:P83" si="260">IF(O81,O81/N81*100,0)</f>
        <v>0</v>
      </c>
      <c r="Q81" s="256">
        <f>SUM(Q30)</f>
        <v>6</v>
      </c>
      <c r="R81" s="256">
        <f t="shared" ref="R81" si="261">SUM(R82:R83)</f>
        <v>0</v>
      </c>
      <c r="S81" s="256">
        <f t="shared" ref="S81:S83" si="262">IF(R81,R81/Q81*100,0)</f>
        <v>0</v>
      </c>
      <c r="T81" s="256">
        <f>SUM(T30)</f>
        <v>6</v>
      </c>
      <c r="U81" s="256">
        <f t="shared" ref="U81" si="263">SUM(U82:U83)</f>
        <v>0</v>
      </c>
      <c r="V81" s="256">
        <f t="shared" ref="V81:V83" si="264">IF(U81,U81/T81*100,0)</f>
        <v>0</v>
      </c>
      <c r="W81" s="256">
        <f>SUM(W30)</f>
        <v>6</v>
      </c>
      <c r="X81" s="256">
        <f t="shared" ref="X81" si="265">SUM(X82:X83)</f>
        <v>0</v>
      </c>
      <c r="Y81" s="256">
        <f t="shared" ref="Y81:Y83" si="266">IF(X81,X81/W81*100,0)</f>
        <v>0</v>
      </c>
      <c r="Z81" s="256">
        <f>SUM(Z30)</f>
        <v>7</v>
      </c>
      <c r="AA81" s="256">
        <f t="shared" ref="AA81" si="267">SUM(AA82:AA83)</f>
        <v>0</v>
      </c>
      <c r="AB81" s="256">
        <f t="shared" ref="AB81:AB83" si="268">IF(AA81,AA81/Z81*100,0)</f>
        <v>0</v>
      </c>
      <c r="AC81" s="256">
        <f>SUM(AC30)</f>
        <v>25</v>
      </c>
      <c r="AD81" s="256">
        <f t="shared" ref="AD81" si="269">SUM(AD82:AD83)</f>
        <v>0</v>
      </c>
      <c r="AE81" s="256">
        <f t="shared" ref="AE81:AE83" si="270">IF(AD81,AD81/AC81*100,0)</f>
        <v>0</v>
      </c>
      <c r="AF81" s="256">
        <f>SUM(AF30)</f>
        <v>10</v>
      </c>
      <c r="AG81" s="256">
        <f t="shared" ref="AG81" si="271">SUM(AG82:AG83)</f>
        <v>0</v>
      </c>
      <c r="AH81" s="256">
        <f t="shared" ref="AH81:AH83" si="272">IF(AG81,AG81/AF81*100,0)</f>
        <v>0</v>
      </c>
      <c r="AI81" s="256">
        <f>SUM(AI30)</f>
        <v>71.2</v>
      </c>
      <c r="AJ81" s="256">
        <f t="shared" ref="AJ81" si="273">SUM(AJ82:AJ83)</f>
        <v>0</v>
      </c>
      <c r="AK81" s="256">
        <f t="shared" ref="AK81:AK83" si="274">IF(AJ81,AJ81/AI81*100,0)</f>
        <v>0</v>
      </c>
      <c r="AL81" s="256">
        <f>SUM(AL30)</f>
        <v>38.799999999999997</v>
      </c>
      <c r="AM81" s="256">
        <f t="shared" ref="AM81" si="275">SUM(AM82:AM83)</f>
        <v>0</v>
      </c>
      <c r="AN81" s="256">
        <f t="shared" ref="AN81:AN83" si="276">IF(AM81,AM81/AL81*100,0)</f>
        <v>0</v>
      </c>
      <c r="AO81" s="256">
        <f>SUM(AO30)</f>
        <v>40</v>
      </c>
      <c r="AP81" s="256">
        <f t="shared" ref="AP81" si="277">SUM(AP82:AP83)</f>
        <v>0</v>
      </c>
      <c r="AQ81" s="256">
        <f t="shared" ref="AQ81:AQ83" si="278">IF(AP81,AP81/AO81*100,0)</f>
        <v>0</v>
      </c>
      <c r="AR81" s="388"/>
    </row>
    <row r="82" spans="1:44" ht="30" customHeight="1">
      <c r="A82" s="337"/>
      <c r="B82" s="333"/>
      <c r="C82" s="334"/>
      <c r="D82" s="284" t="s">
        <v>2</v>
      </c>
      <c r="E82" s="206">
        <f t="shared" si="256"/>
        <v>0</v>
      </c>
      <c r="F82" s="206">
        <f t="shared" si="256"/>
        <v>0</v>
      </c>
      <c r="G82" s="223">
        <f t="shared" si="255"/>
        <v>0</v>
      </c>
      <c r="H82" s="236">
        <f>SUM(H31)</f>
        <v>0</v>
      </c>
      <c r="I82" s="205">
        <f>SUM(I31)</f>
        <v>0</v>
      </c>
      <c r="J82" s="257">
        <f t="shared" ref="J82:J83" si="279">IF(I82,I82/H82*100,0)</f>
        <v>0</v>
      </c>
      <c r="K82" s="236">
        <f>SUM(K31)</f>
        <v>0</v>
      </c>
      <c r="L82" s="205">
        <f>SUM(L31)</f>
        <v>0</v>
      </c>
      <c r="M82" s="257">
        <f t="shared" si="258"/>
        <v>0</v>
      </c>
      <c r="N82" s="236">
        <f>SUM(N31)</f>
        <v>0</v>
      </c>
      <c r="O82" s="205">
        <f>SUM(O31)</f>
        <v>0</v>
      </c>
      <c r="P82" s="257">
        <f t="shared" si="260"/>
        <v>0</v>
      </c>
      <c r="Q82" s="236">
        <f>SUM(Q31)</f>
        <v>0</v>
      </c>
      <c r="R82" s="205">
        <f>SUM(R31)</f>
        <v>0</v>
      </c>
      <c r="S82" s="257">
        <f t="shared" si="262"/>
        <v>0</v>
      </c>
      <c r="T82" s="236">
        <f>SUM(T31)</f>
        <v>0</v>
      </c>
      <c r="U82" s="205">
        <f>SUM(U31)</f>
        <v>0</v>
      </c>
      <c r="V82" s="257">
        <f t="shared" si="264"/>
        <v>0</v>
      </c>
      <c r="W82" s="236">
        <f>SUM(W31)</f>
        <v>0</v>
      </c>
      <c r="X82" s="205">
        <f>SUM(X31)</f>
        <v>0</v>
      </c>
      <c r="Y82" s="257">
        <f t="shared" si="266"/>
        <v>0</v>
      </c>
      <c r="Z82" s="236">
        <f>SUM(Z31)</f>
        <v>0</v>
      </c>
      <c r="AA82" s="205">
        <f>SUM(AA31)</f>
        <v>0</v>
      </c>
      <c r="AB82" s="257">
        <f t="shared" si="268"/>
        <v>0</v>
      </c>
      <c r="AC82" s="236">
        <f>SUM(AC31)</f>
        <v>0</v>
      </c>
      <c r="AD82" s="205">
        <f>SUM(AD31)</f>
        <v>0</v>
      </c>
      <c r="AE82" s="257">
        <f t="shared" si="270"/>
        <v>0</v>
      </c>
      <c r="AF82" s="236">
        <f>SUM(AF31)</f>
        <v>0</v>
      </c>
      <c r="AG82" s="205">
        <f>SUM(AG31)</f>
        <v>0</v>
      </c>
      <c r="AH82" s="257">
        <f t="shared" si="272"/>
        <v>0</v>
      </c>
      <c r="AI82" s="236">
        <f>SUM(AI31)</f>
        <v>0</v>
      </c>
      <c r="AJ82" s="205">
        <f>SUM(AJ31)</f>
        <v>0</v>
      </c>
      <c r="AK82" s="257">
        <f t="shared" si="274"/>
        <v>0</v>
      </c>
      <c r="AL82" s="236">
        <f>SUM(AL31)</f>
        <v>0</v>
      </c>
      <c r="AM82" s="205">
        <f>SUM(AM31)</f>
        <v>0</v>
      </c>
      <c r="AN82" s="257">
        <f t="shared" si="276"/>
        <v>0</v>
      </c>
      <c r="AO82" s="236">
        <f>SUM(AO31)</f>
        <v>0</v>
      </c>
      <c r="AP82" s="205">
        <f>SUM(AP31)</f>
        <v>0</v>
      </c>
      <c r="AQ82" s="257">
        <f t="shared" si="278"/>
        <v>0</v>
      </c>
      <c r="AR82" s="388"/>
    </row>
    <row r="83" spans="1:44" ht="30" customHeight="1">
      <c r="A83" s="337"/>
      <c r="B83" s="335"/>
      <c r="C83" s="336"/>
      <c r="D83" s="285" t="s">
        <v>43</v>
      </c>
      <c r="E83" s="206">
        <f t="shared" si="256"/>
        <v>215</v>
      </c>
      <c r="F83" s="206">
        <f t="shared" si="256"/>
        <v>0</v>
      </c>
      <c r="G83" s="223">
        <f t="shared" si="255"/>
        <v>0</v>
      </c>
      <c r="H83" s="236">
        <f>SUM(H32)</f>
        <v>0</v>
      </c>
      <c r="I83" s="205">
        <f>SUM(I32)</f>
        <v>0</v>
      </c>
      <c r="J83" s="257">
        <f t="shared" si="279"/>
        <v>0</v>
      </c>
      <c r="K83" s="236">
        <f>SUM(K32)</f>
        <v>0</v>
      </c>
      <c r="L83" s="205">
        <f>SUM(L32)</f>
        <v>0</v>
      </c>
      <c r="M83" s="257">
        <f t="shared" si="258"/>
        <v>0</v>
      </c>
      <c r="N83" s="236">
        <f>SUM(N32)</f>
        <v>5</v>
      </c>
      <c r="O83" s="205">
        <f>SUM(O32)</f>
        <v>0</v>
      </c>
      <c r="P83" s="257">
        <f t="shared" si="260"/>
        <v>0</v>
      </c>
      <c r="Q83" s="236">
        <f>SUM(Q32)</f>
        <v>6</v>
      </c>
      <c r="R83" s="205">
        <f>SUM(R32)</f>
        <v>0</v>
      </c>
      <c r="S83" s="257">
        <f t="shared" si="262"/>
        <v>0</v>
      </c>
      <c r="T83" s="236">
        <f>SUM(T32)</f>
        <v>6</v>
      </c>
      <c r="U83" s="205">
        <f>SUM(U32)</f>
        <v>0</v>
      </c>
      <c r="V83" s="257">
        <f t="shared" si="264"/>
        <v>0</v>
      </c>
      <c r="W83" s="236">
        <f>SUM(W32)</f>
        <v>6</v>
      </c>
      <c r="X83" s="205">
        <f>SUM(X32)</f>
        <v>0</v>
      </c>
      <c r="Y83" s="257">
        <f t="shared" si="266"/>
        <v>0</v>
      </c>
      <c r="Z83" s="236">
        <f>SUM(Z32)</f>
        <v>7</v>
      </c>
      <c r="AA83" s="205">
        <f>SUM(AA32)</f>
        <v>0</v>
      </c>
      <c r="AB83" s="257">
        <f t="shared" si="268"/>
        <v>0</v>
      </c>
      <c r="AC83" s="236">
        <f>SUM(AC32)</f>
        <v>25</v>
      </c>
      <c r="AD83" s="205">
        <f>SUM(AD32)</f>
        <v>0</v>
      </c>
      <c r="AE83" s="257">
        <f t="shared" si="270"/>
        <v>0</v>
      </c>
      <c r="AF83" s="236">
        <f>SUM(AF32)</f>
        <v>10</v>
      </c>
      <c r="AG83" s="205">
        <f>SUM(AG32)</f>
        <v>0</v>
      </c>
      <c r="AH83" s="257">
        <f t="shared" si="272"/>
        <v>0</v>
      </c>
      <c r="AI83" s="236">
        <f>SUM(AI32)</f>
        <v>71.2</v>
      </c>
      <c r="AJ83" s="205">
        <f>SUM(AJ32)</f>
        <v>0</v>
      </c>
      <c r="AK83" s="257">
        <f t="shared" si="274"/>
        <v>0</v>
      </c>
      <c r="AL83" s="236">
        <f>SUM(AL32)</f>
        <v>38.799999999999997</v>
      </c>
      <c r="AM83" s="205">
        <f>SUM(AM32)</f>
        <v>0</v>
      </c>
      <c r="AN83" s="257">
        <f t="shared" si="276"/>
        <v>0</v>
      </c>
      <c r="AO83" s="236">
        <f>SUM(AO32)</f>
        <v>40</v>
      </c>
      <c r="AP83" s="205">
        <f>SUM(AP32)</f>
        <v>0</v>
      </c>
      <c r="AQ83" s="257">
        <f t="shared" si="278"/>
        <v>0</v>
      </c>
      <c r="AR83" s="388"/>
    </row>
    <row r="84" spans="1:44" ht="30" customHeight="1">
      <c r="A84" s="387" t="s">
        <v>261</v>
      </c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7"/>
      <c r="X84" s="387"/>
      <c r="Y84" s="387"/>
      <c r="Z84" s="387"/>
      <c r="AA84" s="387"/>
      <c r="AB84" s="387"/>
      <c r="AC84" s="387"/>
      <c r="AD84" s="387"/>
      <c r="AE84" s="387"/>
      <c r="AF84" s="387"/>
      <c r="AG84" s="387"/>
      <c r="AH84" s="387"/>
      <c r="AI84" s="387"/>
      <c r="AJ84" s="387"/>
      <c r="AK84" s="387"/>
      <c r="AL84" s="387"/>
      <c r="AM84" s="387"/>
      <c r="AN84" s="387"/>
      <c r="AO84" s="387"/>
      <c r="AP84" s="387"/>
      <c r="AQ84" s="387"/>
      <c r="AR84" s="387"/>
    </row>
    <row r="85" spans="1:44" ht="30" customHeight="1">
      <c r="A85" s="351" t="s">
        <v>359</v>
      </c>
      <c r="B85" s="351"/>
      <c r="C85" s="351"/>
      <c r="D85" s="217" t="s">
        <v>41</v>
      </c>
      <c r="E85" s="215">
        <f>SUM(H85+K85+N85+Q85+T85+W85+Z85+AC85+AF85+AI85+AL85+AO85)</f>
        <v>93.8</v>
      </c>
      <c r="F85" s="215">
        <f>SUM(I85+L85+O85+R85+U85+X85+AA85+AD85+AG85+AJ85+AM85+AP85)</f>
        <v>0</v>
      </c>
      <c r="G85" s="215">
        <f t="shared" ref="G85:G86" si="280">IF(F85,F85/E85*100,0)</f>
        <v>0</v>
      </c>
      <c r="H85" s="216">
        <f>SUM(H86:H87)</f>
        <v>0</v>
      </c>
      <c r="I85" s="216">
        <f>SUM(I86:I87)</f>
        <v>0</v>
      </c>
      <c r="J85" s="215">
        <f>IF(I85,I85/H85*100,0)</f>
        <v>0</v>
      </c>
      <c r="K85" s="216">
        <f t="shared" ref="K85:L85" si="281">SUM(K86:K87)</f>
        <v>0</v>
      </c>
      <c r="L85" s="216">
        <f t="shared" si="281"/>
        <v>0</v>
      </c>
      <c r="M85" s="215">
        <f t="shared" ref="M85:M96" si="282">IF(L85,L85/K85*100,0)</f>
        <v>0</v>
      </c>
      <c r="N85" s="216">
        <f t="shared" ref="N85:O85" si="283">SUM(N86:N87)</f>
        <v>0</v>
      </c>
      <c r="O85" s="216">
        <f t="shared" si="283"/>
        <v>0</v>
      </c>
      <c r="P85" s="215">
        <f t="shared" ref="P85:P96" si="284">IF(O85,O85/N85*100,0)</f>
        <v>0</v>
      </c>
      <c r="Q85" s="216">
        <f t="shared" ref="Q85:R85" si="285">SUM(Q86:Q87)</f>
        <v>0</v>
      </c>
      <c r="R85" s="216">
        <f t="shared" si="285"/>
        <v>0</v>
      </c>
      <c r="S85" s="215">
        <f t="shared" ref="S85:S96" si="286">IF(R85,R85/Q85*100,0)</f>
        <v>0</v>
      </c>
      <c r="T85" s="216">
        <f t="shared" ref="T85:U85" si="287">SUM(T86:T87)</f>
        <v>0</v>
      </c>
      <c r="U85" s="216">
        <f t="shared" si="287"/>
        <v>0</v>
      </c>
      <c r="V85" s="215">
        <f t="shared" ref="V85:V96" si="288">IF(U85,U85/T85*100,0)</f>
        <v>0</v>
      </c>
      <c r="W85" s="216">
        <f t="shared" ref="W85:X85" si="289">SUM(W86:W87)</f>
        <v>0</v>
      </c>
      <c r="X85" s="216">
        <f t="shared" si="289"/>
        <v>0</v>
      </c>
      <c r="Y85" s="215">
        <f t="shared" ref="Y85:Y96" si="290">IF(X85,X85/W85*100,0)</f>
        <v>0</v>
      </c>
      <c r="Z85" s="216">
        <f t="shared" ref="Z85:AA85" si="291">SUM(Z86:Z87)</f>
        <v>0</v>
      </c>
      <c r="AA85" s="216">
        <f t="shared" si="291"/>
        <v>0</v>
      </c>
      <c r="AB85" s="215">
        <f t="shared" ref="AB85:AB96" si="292">IF(AA85,AA85/Z85*100,0)</f>
        <v>0</v>
      </c>
      <c r="AC85" s="216">
        <f t="shared" ref="AC85:AD85" si="293">SUM(AC86:AC87)</f>
        <v>20</v>
      </c>
      <c r="AD85" s="216">
        <f t="shared" si="293"/>
        <v>0</v>
      </c>
      <c r="AE85" s="215">
        <f t="shared" ref="AE85:AE96" si="294">IF(AD85,AD85/AC85*100,0)</f>
        <v>0</v>
      </c>
      <c r="AF85" s="216">
        <f t="shared" ref="AF85:AG85" si="295">SUM(AF86:AF87)</f>
        <v>0</v>
      </c>
      <c r="AG85" s="216">
        <f t="shared" si="295"/>
        <v>0</v>
      </c>
      <c r="AH85" s="215">
        <f t="shared" ref="AH85:AH96" si="296">IF(AG85,AG85/AF85*100,0)</f>
        <v>0</v>
      </c>
      <c r="AI85" s="216">
        <f t="shared" ref="AI85:AJ85" si="297">SUM(AI86:AI87)</f>
        <v>0</v>
      </c>
      <c r="AJ85" s="216">
        <f t="shared" si="297"/>
        <v>0</v>
      </c>
      <c r="AK85" s="215">
        <f t="shared" ref="AK85:AK96" si="298">IF(AJ85,AJ85/AI85*100,0)</f>
        <v>0</v>
      </c>
      <c r="AL85" s="216">
        <f t="shared" ref="AL85:AM85" si="299">SUM(AL86:AL87)</f>
        <v>33.799999999999997</v>
      </c>
      <c r="AM85" s="216">
        <f t="shared" si="299"/>
        <v>0</v>
      </c>
      <c r="AN85" s="215">
        <f t="shared" ref="AN85:AN96" si="300">IF(AM85,AM85/AL85*100,0)</f>
        <v>0</v>
      </c>
      <c r="AO85" s="216">
        <f t="shared" ref="AO85:AP85" si="301">SUM(AO86:AO87)</f>
        <v>40</v>
      </c>
      <c r="AP85" s="216">
        <f t="shared" si="301"/>
        <v>0</v>
      </c>
      <c r="AQ85" s="215">
        <f t="shared" ref="AQ85:AQ96" si="302">IF(AP85,AP85/AO85*100,0)</f>
        <v>0</v>
      </c>
      <c r="AR85" s="389"/>
    </row>
    <row r="86" spans="1:44" ht="48.75" customHeight="1">
      <c r="A86" s="351"/>
      <c r="B86" s="351"/>
      <c r="C86" s="351"/>
      <c r="D86" s="284" t="s">
        <v>2</v>
      </c>
      <c r="E86" s="206">
        <f>SUM(AF86+AI86+AL86+AO86+AC86+Q86+T86+W86+Z86)</f>
        <v>0</v>
      </c>
      <c r="F86" s="206">
        <f>SUM(AG86+AJ86+AM86+AP86+AD86+R86+U86+X86+AA86)</f>
        <v>0</v>
      </c>
      <c r="G86" s="206">
        <f t="shared" si="280"/>
        <v>0</v>
      </c>
      <c r="H86" s="236">
        <f>H34+H52+H40</f>
        <v>0</v>
      </c>
      <c r="I86" s="205">
        <f>I34+I52+I40</f>
        <v>0</v>
      </c>
      <c r="J86" s="206">
        <f t="shared" ref="J86:J96" si="303">IF(I86,I86/H86*100,0)</f>
        <v>0</v>
      </c>
      <c r="K86" s="236">
        <f>K34+K52+K40</f>
        <v>0</v>
      </c>
      <c r="L86" s="205">
        <f>L34+L52+L40</f>
        <v>0</v>
      </c>
      <c r="M86" s="206">
        <f t="shared" si="282"/>
        <v>0</v>
      </c>
      <c r="N86" s="236">
        <f>N34+N52+N40</f>
        <v>0</v>
      </c>
      <c r="O86" s="205">
        <f>O34+O52+O40</f>
        <v>0</v>
      </c>
      <c r="P86" s="206">
        <f t="shared" si="284"/>
        <v>0</v>
      </c>
      <c r="Q86" s="236">
        <f>Q34+Q52+Q40</f>
        <v>0</v>
      </c>
      <c r="R86" s="205">
        <f>R34+R52+R40</f>
        <v>0</v>
      </c>
      <c r="S86" s="206">
        <f t="shared" si="286"/>
        <v>0</v>
      </c>
      <c r="T86" s="236">
        <f>T34+T52+T40</f>
        <v>0</v>
      </c>
      <c r="U86" s="205">
        <f>U34+U52+U40</f>
        <v>0</v>
      </c>
      <c r="V86" s="206">
        <f t="shared" si="288"/>
        <v>0</v>
      </c>
      <c r="W86" s="236">
        <f>W34+W52+W40</f>
        <v>0</v>
      </c>
      <c r="X86" s="205">
        <f>X34+X52+X40</f>
        <v>0</v>
      </c>
      <c r="Y86" s="206">
        <f t="shared" si="290"/>
        <v>0</v>
      </c>
      <c r="Z86" s="236">
        <f>Z34+Z52+Z40</f>
        <v>0</v>
      </c>
      <c r="AA86" s="205">
        <f>AA34+AA52+AA40</f>
        <v>0</v>
      </c>
      <c r="AB86" s="206">
        <f t="shared" si="292"/>
        <v>0</v>
      </c>
      <c r="AC86" s="236">
        <f>AC34+AC52+AC40</f>
        <v>0</v>
      </c>
      <c r="AD86" s="205">
        <f>AD34+AD52+AD40</f>
        <v>0</v>
      </c>
      <c r="AE86" s="206">
        <f t="shared" si="294"/>
        <v>0</v>
      </c>
      <c r="AF86" s="236">
        <f>AF34+AF52+AF40</f>
        <v>0</v>
      </c>
      <c r="AG86" s="205">
        <f>AG34+AG52+AG40</f>
        <v>0</v>
      </c>
      <c r="AH86" s="206">
        <f t="shared" si="296"/>
        <v>0</v>
      </c>
      <c r="AI86" s="236">
        <f>AI34+AI52+AI40</f>
        <v>0</v>
      </c>
      <c r="AJ86" s="205">
        <f>AJ34+AJ52+AJ40</f>
        <v>0</v>
      </c>
      <c r="AK86" s="206">
        <f t="shared" si="298"/>
        <v>0</v>
      </c>
      <c r="AL86" s="236">
        <f>AL34+AL52+AL40</f>
        <v>0</v>
      </c>
      <c r="AM86" s="205">
        <f>AM34+AM52+AM40</f>
        <v>0</v>
      </c>
      <c r="AN86" s="206">
        <f t="shared" si="300"/>
        <v>0</v>
      </c>
      <c r="AO86" s="236">
        <f>AO34+AO52+AO40</f>
        <v>0</v>
      </c>
      <c r="AP86" s="205">
        <f>AP34+AP52+AP40</f>
        <v>0</v>
      </c>
      <c r="AQ86" s="206">
        <f t="shared" si="302"/>
        <v>0</v>
      </c>
      <c r="AR86" s="390"/>
    </row>
    <row r="87" spans="1:44" ht="30" customHeight="1">
      <c r="A87" s="351"/>
      <c r="B87" s="351"/>
      <c r="C87" s="351"/>
      <c r="D87" s="285" t="s">
        <v>43</v>
      </c>
      <c r="E87" s="206">
        <f>SUM(AF87+AI87+AL87+AO87+AC87+Q87+T87+W87+Z87)</f>
        <v>93.8</v>
      </c>
      <c r="F87" s="206">
        <f>SUM(AG87+AJ87+AM87+AP87+AD87+R87+U87+X87+AA87)</f>
        <v>0</v>
      </c>
      <c r="G87" s="206">
        <f>IF(F87,F87/E87*100,0)</f>
        <v>0</v>
      </c>
      <c r="H87" s="236">
        <f>H35+H53+H41</f>
        <v>0</v>
      </c>
      <c r="I87" s="205">
        <f>I35+I53+I41</f>
        <v>0</v>
      </c>
      <c r="J87" s="206">
        <f t="shared" si="303"/>
        <v>0</v>
      </c>
      <c r="K87" s="236">
        <f>K35+K53+K41</f>
        <v>0</v>
      </c>
      <c r="L87" s="205">
        <f>L35+L53+L41</f>
        <v>0</v>
      </c>
      <c r="M87" s="206">
        <f t="shared" si="282"/>
        <v>0</v>
      </c>
      <c r="N87" s="236">
        <f>N35+N53+N41</f>
        <v>0</v>
      </c>
      <c r="O87" s="205">
        <f>O35+O53+O41</f>
        <v>0</v>
      </c>
      <c r="P87" s="206">
        <f t="shared" si="284"/>
        <v>0</v>
      </c>
      <c r="Q87" s="236">
        <f>Q35+Q53+Q41</f>
        <v>0</v>
      </c>
      <c r="R87" s="205">
        <f>R35+R53+R41</f>
        <v>0</v>
      </c>
      <c r="S87" s="206">
        <f t="shared" si="286"/>
        <v>0</v>
      </c>
      <c r="T87" s="236">
        <f>T35+T53+T41</f>
        <v>0</v>
      </c>
      <c r="U87" s="205">
        <f>U35+U53+U41</f>
        <v>0</v>
      </c>
      <c r="V87" s="206">
        <f t="shared" si="288"/>
        <v>0</v>
      </c>
      <c r="W87" s="236">
        <f>W35+W53+W41</f>
        <v>0</v>
      </c>
      <c r="X87" s="205">
        <f>X35+X53+X41</f>
        <v>0</v>
      </c>
      <c r="Y87" s="206">
        <f t="shared" si="290"/>
        <v>0</v>
      </c>
      <c r="Z87" s="236">
        <f>Z35+Z53+Z41</f>
        <v>0</v>
      </c>
      <c r="AA87" s="205">
        <f>AA35+AA53+AA41</f>
        <v>0</v>
      </c>
      <c r="AB87" s="206">
        <f t="shared" si="292"/>
        <v>0</v>
      </c>
      <c r="AC87" s="236">
        <f>AC35+AC53+AC41</f>
        <v>20</v>
      </c>
      <c r="AD87" s="205">
        <f>AD35+AD53+AD41</f>
        <v>0</v>
      </c>
      <c r="AE87" s="206">
        <f t="shared" si="294"/>
        <v>0</v>
      </c>
      <c r="AF87" s="236">
        <f>AF35+AF53+AF41</f>
        <v>0</v>
      </c>
      <c r="AG87" s="205">
        <f>AG35+AG53+AG41</f>
        <v>0</v>
      </c>
      <c r="AH87" s="206">
        <f t="shared" si="296"/>
        <v>0</v>
      </c>
      <c r="AI87" s="236">
        <f>AI35+AI53+AI41</f>
        <v>0</v>
      </c>
      <c r="AJ87" s="205">
        <f>AJ35+AJ53+AJ41</f>
        <v>0</v>
      </c>
      <c r="AK87" s="206">
        <f t="shared" si="298"/>
        <v>0</v>
      </c>
      <c r="AL87" s="236">
        <f>AL35+AL53+AL41</f>
        <v>33.799999999999997</v>
      </c>
      <c r="AM87" s="205">
        <f>AM35+AM53+AM41</f>
        <v>0</v>
      </c>
      <c r="AN87" s="206">
        <f t="shared" si="300"/>
        <v>0</v>
      </c>
      <c r="AO87" s="236">
        <f>AO35+AO53+AO41</f>
        <v>40</v>
      </c>
      <c r="AP87" s="205">
        <f>AP35+AP53+AP41</f>
        <v>0</v>
      </c>
      <c r="AQ87" s="206">
        <f t="shared" si="302"/>
        <v>0</v>
      </c>
      <c r="AR87" s="391"/>
    </row>
    <row r="88" spans="1:44" ht="30" customHeight="1">
      <c r="A88" s="351" t="s">
        <v>334</v>
      </c>
      <c r="B88" s="351"/>
      <c r="C88" s="351"/>
      <c r="D88" s="217" t="s">
        <v>41</v>
      </c>
      <c r="E88" s="215">
        <f t="shared" ref="E88:F90" si="304">SUM(H88+K88+N88+Q88+T88+W88+Z88+AC88+AF88+AI88+AL88+AO88)</f>
        <v>50</v>
      </c>
      <c r="F88" s="215">
        <f t="shared" si="304"/>
        <v>0</v>
      </c>
      <c r="G88" s="215">
        <f t="shared" ref="G88:G96" si="305">IF(F88,F88/E88*100,0)</f>
        <v>0</v>
      </c>
      <c r="H88" s="216">
        <f>SUM(H89:H90)</f>
        <v>0</v>
      </c>
      <c r="I88" s="216">
        <f>SUM(I89:I90)</f>
        <v>0</v>
      </c>
      <c r="J88" s="215">
        <f t="shared" si="303"/>
        <v>0</v>
      </c>
      <c r="K88" s="216">
        <f t="shared" ref="K88:L88" si="306">SUM(K89:K90)</f>
        <v>0</v>
      </c>
      <c r="L88" s="216">
        <f t="shared" si="306"/>
        <v>0</v>
      </c>
      <c r="M88" s="215">
        <f t="shared" si="282"/>
        <v>0</v>
      </c>
      <c r="N88" s="216">
        <f t="shared" ref="N88:O88" si="307">SUM(N89:N90)</f>
        <v>5</v>
      </c>
      <c r="O88" s="216">
        <f t="shared" si="307"/>
        <v>0</v>
      </c>
      <c r="P88" s="215">
        <f t="shared" si="284"/>
        <v>0</v>
      </c>
      <c r="Q88" s="216">
        <f t="shared" ref="Q88:R88" si="308">SUM(Q89:Q90)</f>
        <v>6</v>
      </c>
      <c r="R88" s="216">
        <f t="shared" si="308"/>
        <v>0</v>
      </c>
      <c r="S88" s="215">
        <f t="shared" si="286"/>
        <v>0</v>
      </c>
      <c r="T88" s="216">
        <f t="shared" ref="T88:U88" si="309">SUM(T89:T90)</f>
        <v>6</v>
      </c>
      <c r="U88" s="216">
        <f t="shared" si="309"/>
        <v>0</v>
      </c>
      <c r="V88" s="215">
        <f t="shared" si="288"/>
        <v>0</v>
      </c>
      <c r="W88" s="216">
        <f t="shared" ref="W88:X88" si="310">SUM(W89:W90)</f>
        <v>6</v>
      </c>
      <c r="X88" s="216">
        <f t="shared" si="310"/>
        <v>0</v>
      </c>
      <c r="Y88" s="215">
        <f t="shared" si="290"/>
        <v>0</v>
      </c>
      <c r="Z88" s="216">
        <f t="shared" ref="Z88:AA88" si="311">SUM(Z89:Z90)</f>
        <v>7</v>
      </c>
      <c r="AA88" s="216">
        <f t="shared" si="311"/>
        <v>0</v>
      </c>
      <c r="AB88" s="215">
        <f t="shared" si="292"/>
        <v>0</v>
      </c>
      <c r="AC88" s="216">
        <f t="shared" ref="AC88:AD88" si="312">SUM(AC89:AC90)</f>
        <v>5</v>
      </c>
      <c r="AD88" s="216">
        <f t="shared" si="312"/>
        <v>0</v>
      </c>
      <c r="AE88" s="215">
        <f t="shared" si="294"/>
        <v>0</v>
      </c>
      <c r="AF88" s="216">
        <f t="shared" ref="AF88:AG88" si="313">SUM(AF89:AF90)</f>
        <v>5</v>
      </c>
      <c r="AG88" s="216">
        <f t="shared" si="313"/>
        <v>0</v>
      </c>
      <c r="AH88" s="215">
        <f t="shared" si="296"/>
        <v>0</v>
      </c>
      <c r="AI88" s="216">
        <f t="shared" ref="AI88:AJ88" si="314">SUM(AI89:AI90)</f>
        <v>5</v>
      </c>
      <c r="AJ88" s="216">
        <f t="shared" si="314"/>
        <v>0</v>
      </c>
      <c r="AK88" s="215">
        <f t="shared" si="298"/>
        <v>0</v>
      </c>
      <c r="AL88" s="216">
        <f t="shared" ref="AL88:AM88" si="315">SUM(AL89:AL90)</f>
        <v>5</v>
      </c>
      <c r="AM88" s="216">
        <f t="shared" si="315"/>
        <v>0</v>
      </c>
      <c r="AN88" s="215">
        <f t="shared" si="300"/>
        <v>0</v>
      </c>
      <c r="AO88" s="216">
        <f t="shared" ref="AO88:AP88" si="316">SUM(AO89:AO90)</f>
        <v>0</v>
      </c>
      <c r="AP88" s="216">
        <f t="shared" si="316"/>
        <v>0</v>
      </c>
      <c r="AQ88" s="215">
        <f t="shared" si="302"/>
        <v>0</v>
      </c>
      <c r="AR88" s="388"/>
    </row>
    <row r="89" spans="1:44" ht="30" customHeight="1">
      <c r="A89" s="351"/>
      <c r="B89" s="351"/>
      <c r="C89" s="351"/>
      <c r="D89" s="284" t="s">
        <v>2</v>
      </c>
      <c r="E89" s="206">
        <f t="shared" si="304"/>
        <v>0</v>
      </c>
      <c r="F89" s="206">
        <f t="shared" si="304"/>
        <v>0</v>
      </c>
      <c r="G89" s="206">
        <f t="shared" si="305"/>
        <v>0</v>
      </c>
      <c r="H89" s="236">
        <f>H49</f>
        <v>0</v>
      </c>
      <c r="I89" s="205">
        <f>I49</f>
        <v>0</v>
      </c>
      <c r="J89" s="206">
        <f t="shared" si="303"/>
        <v>0</v>
      </c>
      <c r="K89" s="236">
        <f t="shared" ref="K89:L89" si="317">K49</f>
        <v>0</v>
      </c>
      <c r="L89" s="205">
        <f t="shared" si="317"/>
        <v>0</v>
      </c>
      <c r="M89" s="206">
        <f t="shared" si="282"/>
        <v>0</v>
      </c>
      <c r="N89" s="236">
        <f t="shared" ref="N89:O89" si="318">N49</f>
        <v>0</v>
      </c>
      <c r="O89" s="205">
        <f t="shared" si="318"/>
        <v>0</v>
      </c>
      <c r="P89" s="206">
        <f t="shared" si="284"/>
        <v>0</v>
      </c>
      <c r="Q89" s="236">
        <f t="shared" ref="Q89:R89" si="319">Q49</f>
        <v>0</v>
      </c>
      <c r="R89" s="205">
        <f t="shared" si="319"/>
        <v>0</v>
      </c>
      <c r="S89" s="206">
        <f t="shared" si="286"/>
        <v>0</v>
      </c>
      <c r="T89" s="236">
        <f t="shared" ref="T89:U89" si="320">T49</f>
        <v>0</v>
      </c>
      <c r="U89" s="205">
        <f t="shared" si="320"/>
        <v>0</v>
      </c>
      <c r="V89" s="206">
        <f t="shared" si="288"/>
        <v>0</v>
      </c>
      <c r="W89" s="236">
        <f t="shared" ref="W89:X89" si="321">W49</f>
        <v>0</v>
      </c>
      <c r="X89" s="205">
        <f t="shared" si="321"/>
        <v>0</v>
      </c>
      <c r="Y89" s="206">
        <f t="shared" si="290"/>
        <v>0</v>
      </c>
      <c r="Z89" s="236">
        <f t="shared" ref="Z89:AA89" si="322">Z49</f>
        <v>0</v>
      </c>
      <c r="AA89" s="205">
        <f t="shared" si="322"/>
        <v>0</v>
      </c>
      <c r="AB89" s="206">
        <f t="shared" si="292"/>
        <v>0</v>
      </c>
      <c r="AC89" s="236">
        <f t="shared" ref="AC89:AD89" si="323">AC49</f>
        <v>0</v>
      </c>
      <c r="AD89" s="205">
        <f t="shared" si="323"/>
        <v>0</v>
      </c>
      <c r="AE89" s="206">
        <f t="shared" si="294"/>
        <v>0</v>
      </c>
      <c r="AF89" s="236">
        <f t="shared" ref="AF89:AG89" si="324">AF49</f>
        <v>0</v>
      </c>
      <c r="AG89" s="205">
        <f t="shared" si="324"/>
        <v>0</v>
      </c>
      <c r="AH89" s="206">
        <f t="shared" si="296"/>
        <v>0</v>
      </c>
      <c r="AI89" s="236">
        <f t="shared" ref="AI89:AJ89" si="325">AI49</f>
        <v>0</v>
      </c>
      <c r="AJ89" s="205">
        <f t="shared" si="325"/>
        <v>0</v>
      </c>
      <c r="AK89" s="206">
        <f t="shared" si="298"/>
        <v>0</v>
      </c>
      <c r="AL89" s="236">
        <f t="shared" ref="AL89:AM89" si="326">AL49</f>
        <v>0</v>
      </c>
      <c r="AM89" s="205">
        <f t="shared" si="326"/>
        <v>0</v>
      </c>
      <c r="AN89" s="206">
        <f t="shared" si="300"/>
        <v>0</v>
      </c>
      <c r="AO89" s="236">
        <f t="shared" ref="AO89:AP89" si="327">AO49</f>
        <v>0</v>
      </c>
      <c r="AP89" s="205">
        <f t="shared" si="327"/>
        <v>0</v>
      </c>
      <c r="AQ89" s="206">
        <f t="shared" si="302"/>
        <v>0</v>
      </c>
      <c r="AR89" s="388"/>
    </row>
    <row r="90" spans="1:44" ht="30" customHeight="1">
      <c r="A90" s="351"/>
      <c r="B90" s="351"/>
      <c r="C90" s="351"/>
      <c r="D90" s="285" t="s">
        <v>43</v>
      </c>
      <c r="E90" s="206">
        <f t="shared" si="304"/>
        <v>50</v>
      </c>
      <c r="F90" s="206">
        <f t="shared" si="304"/>
        <v>0</v>
      </c>
      <c r="G90" s="206">
        <f t="shared" si="305"/>
        <v>0</v>
      </c>
      <c r="H90" s="236">
        <f>H50</f>
        <v>0</v>
      </c>
      <c r="I90" s="205">
        <f>I50</f>
        <v>0</v>
      </c>
      <c r="J90" s="206">
        <f t="shared" si="303"/>
        <v>0</v>
      </c>
      <c r="K90" s="236">
        <f t="shared" ref="K90:L90" si="328">K50</f>
        <v>0</v>
      </c>
      <c r="L90" s="205">
        <f t="shared" si="328"/>
        <v>0</v>
      </c>
      <c r="M90" s="206">
        <f t="shared" si="282"/>
        <v>0</v>
      </c>
      <c r="N90" s="236">
        <f t="shared" ref="N90:O90" si="329">N50</f>
        <v>5</v>
      </c>
      <c r="O90" s="205">
        <f t="shared" si="329"/>
        <v>0</v>
      </c>
      <c r="P90" s="206">
        <f t="shared" si="284"/>
        <v>0</v>
      </c>
      <c r="Q90" s="236">
        <f t="shared" ref="Q90:R90" si="330">Q50</f>
        <v>6</v>
      </c>
      <c r="R90" s="205">
        <f t="shared" si="330"/>
        <v>0</v>
      </c>
      <c r="S90" s="206">
        <f t="shared" si="286"/>
        <v>0</v>
      </c>
      <c r="T90" s="236">
        <f t="shared" ref="T90:U90" si="331">T50</f>
        <v>6</v>
      </c>
      <c r="U90" s="205">
        <f t="shared" si="331"/>
        <v>0</v>
      </c>
      <c r="V90" s="206">
        <f t="shared" si="288"/>
        <v>0</v>
      </c>
      <c r="W90" s="236">
        <f t="shared" ref="W90:X90" si="332">W50</f>
        <v>6</v>
      </c>
      <c r="X90" s="205">
        <f t="shared" si="332"/>
        <v>0</v>
      </c>
      <c r="Y90" s="206">
        <f t="shared" si="290"/>
        <v>0</v>
      </c>
      <c r="Z90" s="236">
        <f t="shared" ref="Z90:AA90" si="333">Z50</f>
        <v>7</v>
      </c>
      <c r="AA90" s="205">
        <f t="shared" si="333"/>
        <v>0</v>
      </c>
      <c r="AB90" s="206">
        <f t="shared" si="292"/>
        <v>0</v>
      </c>
      <c r="AC90" s="236">
        <f t="shared" ref="AC90:AD90" si="334">AC50</f>
        <v>5</v>
      </c>
      <c r="AD90" s="205">
        <f t="shared" si="334"/>
        <v>0</v>
      </c>
      <c r="AE90" s="206">
        <f t="shared" si="294"/>
        <v>0</v>
      </c>
      <c r="AF90" s="236">
        <f t="shared" ref="AF90:AG90" si="335">AF50</f>
        <v>5</v>
      </c>
      <c r="AG90" s="205">
        <f t="shared" si="335"/>
        <v>0</v>
      </c>
      <c r="AH90" s="206">
        <f t="shared" si="296"/>
        <v>0</v>
      </c>
      <c r="AI90" s="236">
        <f t="shared" ref="AI90:AJ90" si="336">AI50</f>
        <v>5</v>
      </c>
      <c r="AJ90" s="205">
        <f t="shared" si="336"/>
        <v>0</v>
      </c>
      <c r="AK90" s="206">
        <f t="shared" si="298"/>
        <v>0</v>
      </c>
      <c r="AL90" s="236">
        <f t="shared" ref="AL90:AM90" si="337">AL50</f>
        <v>5</v>
      </c>
      <c r="AM90" s="205">
        <f t="shared" si="337"/>
        <v>0</v>
      </c>
      <c r="AN90" s="206">
        <f t="shared" si="300"/>
        <v>0</v>
      </c>
      <c r="AO90" s="236">
        <f t="shared" ref="AO90:AP90" si="338">AO50</f>
        <v>0</v>
      </c>
      <c r="AP90" s="205">
        <f t="shared" si="338"/>
        <v>0</v>
      </c>
      <c r="AQ90" s="206">
        <f t="shared" si="302"/>
        <v>0</v>
      </c>
      <c r="AR90" s="388"/>
    </row>
    <row r="91" spans="1:44" ht="30" customHeight="1">
      <c r="A91" s="351" t="s">
        <v>360</v>
      </c>
      <c r="B91" s="351"/>
      <c r="C91" s="351"/>
      <c r="D91" s="217" t="s">
        <v>41</v>
      </c>
      <c r="E91" s="215">
        <f>SUM(E92:E93)</f>
        <v>5</v>
      </c>
      <c r="F91" s="215">
        <f>SUM(F92:F93)</f>
        <v>0</v>
      </c>
      <c r="G91" s="215">
        <f t="shared" si="305"/>
        <v>0</v>
      </c>
      <c r="H91" s="216">
        <f>H92+H93</f>
        <v>0</v>
      </c>
      <c r="I91" s="216">
        <f>I92+I93</f>
        <v>0</v>
      </c>
      <c r="J91" s="215">
        <f t="shared" si="303"/>
        <v>0</v>
      </c>
      <c r="K91" s="216">
        <f t="shared" ref="K91:L91" si="339">K92+K93</f>
        <v>0</v>
      </c>
      <c r="L91" s="216">
        <f t="shared" si="339"/>
        <v>0</v>
      </c>
      <c r="M91" s="215">
        <f t="shared" si="282"/>
        <v>0</v>
      </c>
      <c r="N91" s="216">
        <f t="shared" ref="N91:O91" si="340">N92+N93</f>
        <v>0</v>
      </c>
      <c r="O91" s="216">
        <f t="shared" si="340"/>
        <v>0</v>
      </c>
      <c r="P91" s="215">
        <f t="shared" si="284"/>
        <v>0</v>
      </c>
      <c r="Q91" s="216">
        <f t="shared" ref="Q91:R91" si="341">Q92+Q93</f>
        <v>0</v>
      </c>
      <c r="R91" s="216">
        <f t="shared" si="341"/>
        <v>0</v>
      </c>
      <c r="S91" s="215">
        <f t="shared" si="286"/>
        <v>0</v>
      </c>
      <c r="T91" s="216">
        <f t="shared" ref="T91:U91" si="342">T92+T93</f>
        <v>0</v>
      </c>
      <c r="U91" s="216">
        <f t="shared" si="342"/>
        <v>0</v>
      </c>
      <c r="V91" s="215">
        <f t="shared" si="288"/>
        <v>0</v>
      </c>
      <c r="W91" s="216">
        <f t="shared" ref="W91:X91" si="343">W92+W93</f>
        <v>0</v>
      </c>
      <c r="X91" s="216">
        <f t="shared" si="343"/>
        <v>0</v>
      </c>
      <c r="Y91" s="215">
        <f t="shared" si="290"/>
        <v>0</v>
      </c>
      <c r="Z91" s="216">
        <f t="shared" ref="Z91:AA91" si="344">Z92+Z93</f>
        <v>0</v>
      </c>
      <c r="AA91" s="216">
        <f t="shared" si="344"/>
        <v>0</v>
      </c>
      <c r="AB91" s="215">
        <f t="shared" si="292"/>
        <v>0</v>
      </c>
      <c r="AC91" s="216">
        <f t="shared" ref="AC91:AD91" si="345">AC92+AC93</f>
        <v>0</v>
      </c>
      <c r="AD91" s="216">
        <f t="shared" si="345"/>
        <v>0</v>
      </c>
      <c r="AE91" s="215">
        <f t="shared" si="294"/>
        <v>0</v>
      </c>
      <c r="AF91" s="216">
        <f t="shared" ref="AF91:AG91" si="346">AF92+AF93</f>
        <v>5</v>
      </c>
      <c r="AG91" s="216">
        <f t="shared" si="346"/>
        <v>0</v>
      </c>
      <c r="AH91" s="215">
        <f t="shared" si="296"/>
        <v>0</v>
      </c>
      <c r="AI91" s="216">
        <f t="shared" ref="AI91:AJ91" si="347">AI92+AI93</f>
        <v>0</v>
      </c>
      <c r="AJ91" s="216">
        <f t="shared" si="347"/>
        <v>0</v>
      </c>
      <c r="AK91" s="215">
        <f t="shared" si="298"/>
        <v>0</v>
      </c>
      <c r="AL91" s="216">
        <f t="shared" ref="AL91:AM91" si="348">AL92+AL93</f>
        <v>0</v>
      </c>
      <c r="AM91" s="216">
        <f t="shared" si="348"/>
        <v>0</v>
      </c>
      <c r="AN91" s="215">
        <f t="shared" si="300"/>
        <v>0</v>
      </c>
      <c r="AO91" s="216">
        <f t="shared" ref="AO91:AP91" si="349">AO92+AO93</f>
        <v>0</v>
      </c>
      <c r="AP91" s="216">
        <f t="shared" si="349"/>
        <v>0</v>
      </c>
      <c r="AQ91" s="215">
        <f t="shared" si="302"/>
        <v>0</v>
      </c>
      <c r="AR91" s="388"/>
    </row>
    <row r="92" spans="1:44" ht="30" customHeight="1">
      <c r="A92" s="351"/>
      <c r="B92" s="351"/>
      <c r="C92" s="351"/>
      <c r="D92" s="284" t="s">
        <v>2</v>
      </c>
      <c r="E92" s="206">
        <f>SUM(H92+K92+N92+Q92+T92+W92+Z92+AC92+AF92+AI92+AL92+AO92)</f>
        <v>0</v>
      </c>
      <c r="F92" s="206">
        <f>SUM(I92+L92+O92+R92+U92+X92+AA92+AD92+AG92+AJ92+AM92+AP92)</f>
        <v>0</v>
      </c>
      <c r="G92" s="206">
        <f t="shared" si="305"/>
        <v>0</v>
      </c>
      <c r="H92" s="236">
        <f>H37</f>
        <v>0</v>
      </c>
      <c r="I92" s="205">
        <f>I37</f>
        <v>0</v>
      </c>
      <c r="J92" s="206">
        <f t="shared" si="303"/>
        <v>0</v>
      </c>
      <c r="K92" s="236">
        <f>K37</f>
        <v>0</v>
      </c>
      <c r="L92" s="205">
        <f>L37</f>
        <v>0</v>
      </c>
      <c r="M92" s="206">
        <f t="shared" si="282"/>
        <v>0</v>
      </c>
      <c r="N92" s="236">
        <f>N37</f>
        <v>0</v>
      </c>
      <c r="O92" s="205">
        <f>O37</f>
        <v>0</v>
      </c>
      <c r="P92" s="206">
        <f t="shared" si="284"/>
        <v>0</v>
      </c>
      <c r="Q92" s="236">
        <f>Q37</f>
        <v>0</v>
      </c>
      <c r="R92" s="205">
        <f>R37</f>
        <v>0</v>
      </c>
      <c r="S92" s="206">
        <f t="shared" si="286"/>
        <v>0</v>
      </c>
      <c r="T92" s="236">
        <f>T37</f>
        <v>0</v>
      </c>
      <c r="U92" s="205">
        <f>U37</f>
        <v>0</v>
      </c>
      <c r="V92" s="206">
        <f t="shared" si="288"/>
        <v>0</v>
      </c>
      <c r="W92" s="236">
        <f>W37</f>
        <v>0</v>
      </c>
      <c r="X92" s="205">
        <f>X37</f>
        <v>0</v>
      </c>
      <c r="Y92" s="206">
        <f t="shared" si="290"/>
        <v>0</v>
      </c>
      <c r="Z92" s="236">
        <f>Z37</f>
        <v>0</v>
      </c>
      <c r="AA92" s="205">
        <f>AA37</f>
        <v>0</v>
      </c>
      <c r="AB92" s="206">
        <f t="shared" si="292"/>
        <v>0</v>
      </c>
      <c r="AC92" s="236">
        <f>AC37</f>
        <v>0</v>
      </c>
      <c r="AD92" s="205">
        <f>AD37</f>
        <v>0</v>
      </c>
      <c r="AE92" s="206">
        <f t="shared" si="294"/>
        <v>0</v>
      </c>
      <c r="AF92" s="236">
        <f>AF37</f>
        <v>0</v>
      </c>
      <c r="AG92" s="205">
        <f>AG37</f>
        <v>0</v>
      </c>
      <c r="AH92" s="206">
        <f t="shared" si="296"/>
        <v>0</v>
      </c>
      <c r="AI92" s="236">
        <f>AI37</f>
        <v>0</v>
      </c>
      <c r="AJ92" s="205">
        <f>AJ37</f>
        <v>0</v>
      </c>
      <c r="AK92" s="206">
        <f t="shared" si="298"/>
        <v>0</v>
      </c>
      <c r="AL92" s="236">
        <f>AL37</f>
        <v>0</v>
      </c>
      <c r="AM92" s="205">
        <f>AM37</f>
        <v>0</v>
      </c>
      <c r="AN92" s="206">
        <f t="shared" si="300"/>
        <v>0</v>
      </c>
      <c r="AO92" s="236">
        <f>AO37</f>
        <v>0</v>
      </c>
      <c r="AP92" s="205">
        <f>AP37</f>
        <v>0</v>
      </c>
      <c r="AQ92" s="206">
        <f t="shared" si="302"/>
        <v>0</v>
      </c>
      <c r="AR92" s="388"/>
    </row>
    <row r="93" spans="1:44" ht="30" customHeight="1">
      <c r="A93" s="351"/>
      <c r="B93" s="351"/>
      <c r="C93" s="351"/>
      <c r="D93" s="285" t="s">
        <v>43</v>
      </c>
      <c r="E93" s="206">
        <f>SUM(AO93+AL93+AI93+AF93+AC93+Z93+W93+T93+Q93)</f>
        <v>5</v>
      </c>
      <c r="F93" s="206">
        <f>SUM(I93+L93+O93+R93+U93+X93+AA93+AD93+AG93+AJ93+AM93+AP93)</f>
        <v>0</v>
      </c>
      <c r="G93" s="206">
        <f t="shared" si="305"/>
        <v>0</v>
      </c>
      <c r="H93" s="236">
        <f>H38</f>
        <v>0</v>
      </c>
      <c r="I93" s="205">
        <f>I38</f>
        <v>0</v>
      </c>
      <c r="J93" s="206">
        <f t="shared" si="303"/>
        <v>0</v>
      </c>
      <c r="K93" s="236">
        <f>K38</f>
        <v>0</v>
      </c>
      <c r="L93" s="205">
        <f>L38</f>
        <v>0</v>
      </c>
      <c r="M93" s="206">
        <f t="shared" si="282"/>
        <v>0</v>
      </c>
      <c r="N93" s="236">
        <f>N38</f>
        <v>0</v>
      </c>
      <c r="O93" s="205">
        <f>O38</f>
        <v>0</v>
      </c>
      <c r="P93" s="206">
        <f t="shared" si="284"/>
        <v>0</v>
      </c>
      <c r="Q93" s="236">
        <f>Q38</f>
        <v>0</v>
      </c>
      <c r="R93" s="205">
        <f>R38</f>
        <v>0</v>
      </c>
      <c r="S93" s="206">
        <f t="shared" si="286"/>
        <v>0</v>
      </c>
      <c r="T93" s="236">
        <f>T38</f>
        <v>0</v>
      </c>
      <c r="U93" s="205">
        <f>U38</f>
        <v>0</v>
      </c>
      <c r="V93" s="206">
        <f t="shared" si="288"/>
        <v>0</v>
      </c>
      <c r="W93" s="236">
        <f>W38</f>
        <v>0</v>
      </c>
      <c r="X93" s="205">
        <f>X38</f>
        <v>0</v>
      </c>
      <c r="Y93" s="206">
        <f t="shared" si="290"/>
        <v>0</v>
      </c>
      <c r="Z93" s="236">
        <f>Z38</f>
        <v>0</v>
      </c>
      <c r="AA93" s="205">
        <f>AA38</f>
        <v>0</v>
      </c>
      <c r="AB93" s="206">
        <f t="shared" si="292"/>
        <v>0</v>
      </c>
      <c r="AC93" s="236">
        <f>AC38</f>
        <v>0</v>
      </c>
      <c r="AD93" s="205">
        <f>AD38</f>
        <v>0</v>
      </c>
      <c r="AE93" s="206">
        <f t="shared" si="294"/>
        <v>0</v>
      </c>
      <c r="AF93" s="236">
        <f>AF38</f>
        <v>5</v>
      </c>
      <c r="AG93" s="205">
        <f>AG38</f>
        <v>0</v>
      </c>
      <c r="AH93" s="206">
        <f t="shared" si="296"/>
        <v>0</v>
      </c>
      <c r="AI93" s="236">
        <f>AI38</f>
        <v>0</v>
      </c>
      <c r="AJ93" s="205">
        <f>AJ38</f>
        <v>0</v>
      </c>
      <c r="AK93" s="206">
        <f t="shared" si="298"/>
        <v>0</v>
      </c>
      <c r="AL93" s="236">
        <f>AL38</f>
        <v>0</v>
      </c>
      <c r="AM93" s="205">
        <f>AM38</f>
        <v>0</v>
      </c>
      <c r="AN93" s="206">
        <f t="shared" si="300"/>
        <v>0</v>
      </c>
      <c r="AO93" s="236">
        <f>AO38</f>
        <v>0</v>
      </c>
      <c r="AP93" s="205">
        <f>AP38</f>
        <v>0</v>
      </c>
      <c r="AQ93" s="206">
        <f t="shared" si="302"/>
        <v>0</v>
      </c>
      <c r="AR93" s="388"/>
    </row>
    <row r="94" spans="1:44" ht="30" customHeight="1">
      <c r="A94" s="351" t="s">
        <v>335</v>
      </c>
      <c r="B94" s="351"/>
      <c r="C94" s="351"/>
      <c r="D94" s="217" t="s">
        <v>41</v>
      </c>
      <c r="E94" s="215">
        <f>SUM(H94+K94+N94+Q94+T94+W94+Z94+AC94+AF94+AI94+AL94+AO94)</f>
        <v>66.2</v>
      </c>
      <c r="F94" s="215">
        <f>SUM(F95:F96)</f>
        <v>0</v>
      </c>
      <c r="G94" s="215">
        <f t="shared" si="305"/>
        <v>0</v>
      </c>
      <c r="H94" s="216">
        <f>SUM(H95:H96)</f>
        <v>0</v>
      </c>
      <c r="I94" s="216">
        <f>SUM(I95:I96)</f>
        <v>0</v>
      </c>
      <c r="J94" s="215">
        <f t="shared" si="303"/>
        <v>0</v>
      </c>
      <c r="K94" s="216">
        <f t="shared" ref="K94:L94" si="350">SUM(K95:K96)</f>
        <v>0</v>
      </c>
      <c r="L94" s="216">
        <f t="shared" si="350"/>
        <v>0</v>
      </c>
      <c r="M94" s="215">
        <f t="shared" si="282"/>
        <v>0</v>
      </c>
      <c r="N94" s="216">
        <f t="shared" ref="N94:O94" si="351">SUM(N95:N96)</f>
        <v>0</v>
      </c>
      <c r="O94" s="216">
        <f t="shared" si="351"/>
        <v>0</v>
      </c>
      <c r="P94" s="215">
        <f t="shared" si="284"/>
        <v>0</v>
      </c>
      <c r="Q94" s="216">
        <f t="shared" ref="Q94:R94" si="352">SUM(Q95:Q96)</f>
        <v>0</v>
      </c>
      <c r="R94" s="216">
        <f t="shared" si="352"/>
        <v>0</v>
      </c>
      <c r="S94" s="215">
        <f t="shared" si="286"/>
        <v>0</v>
      </c>
      <c r="T94" s="216">
        <f t="shared" ref="T94:U94" si="353">SUM(T95:T96)</f>
        <v>0</v>
      </c>
      <c r="U94" s="216">
        <f t="shared" si="353"/>
        <v>0</v>
      </c>
      <c r="V94" s="215">
        <f t="shared" si="288"/>
        <v>0</v>
      </c>
      <c r="W94" s="216">
        <f t="shared" ref="W94:X94" si="354">SUM(W95:W96)</f>
        <v>0</v>
      </c>
      <c r="X94" s="216">
        <f t="shared" si="354"/>
        <v>0</v>
      </c>
      <c r="Y94" s="215">
        <f t="shared" si="290"/>
        <v>0</v>
      </c>
      <c r="Z94" s="216">
        <f t="shared" ref="Z94:AA94" si="355">SUM(Z95:Z96)</f>
        <v>0</v>
      </c>
      <c r="AA94" s="216">
        <f t="shared" si="355"/>
        <v>0</v>
      </c>
      <c r="AB94" s="215">
        <f t="shared" si="292"/>
        <v>0</v>
      </c>
      <c r="AC94" s="216">
        <f t="shared" ref="AC94:AD94" si="356">SUM(AC95:AC96)</f>
        <v>0</v>
      </c>
      <c r="AD94" s="216">
        <f t="shared" si="356"/>
        <v>0</v>
      </c>
      <c r="AE94" s="215">
        <f t="shared" si="294"/>
        <v>0</v>
      </c>
      <c r="AF94" s="216">
        <f t="shared" ref="AF94:AG94" si="357">SUM(AF95:AF96)</f>
        <v>0</v>
      </c>
      <c r="AG94" s="216">
        <f t="shared" si="357"/>
        <v>0</v>
      </c>
      <c r="AH94" s="215">
        <f t="shared" si="296"/>
        <v>0</v>
      </c>
      <c r="AI94" s="216">
        <f t="shared" ref="AI94:AJ94" si="358">SUM(AI95:AI96)</f>
        <v>66.2</v>
      </c>
      <c r="AJ94" s="216">
        <f t="shared" si="358"/>
        <v>0</v>
      </c>
      <c r="AK94" s="215">
        <f t="shared" si="298"/>
        <v>0</v>
      </c>
      <c r="AL94" s="216">
        <f t="shared" ref="AL94:AM94" si="359">SUM(AL95:AL96)</f>
        <v>0</v>
      </c>
      <c r="AM94" s="216">
        <f t="shared" si="359"/>
        <v>0</v>
      </c>
      <c r="AN94" s="215">
        <f t="shared" si="300"/>
        <v>0</v>
      </c>
      <c r="AO94" s="216">
        <f t="shared" ref="AO94:AP94" si="360">SUM(AO95:AO96)</f>
        <v>0</v>
      </c>
      <c r="AP94" s="216">
        <f t="shared" si="360"/>
        <v>0</v>
      </c>
      <c r="AQ94" s="215">
        <f t="shared" si="302"/>
        <v>0</v>
      </c>
      <c r="AR94" s="388"/>
    </row>
    <row r="95" spans="1:44" ht="30" customHeight="1">
      <c r="A95" s="351"/>
      <c r="B95" s="351"/>
      <c r="C95" s="351"/>
      <c r="D95" s="284" t="s">
        <v>2</v>
      </c>
      <c r="E95" s="206">
        <f>SUM(T95+W95+Z95+AC95+AF95+AI95+AL95+AO95)</f>
        <v>0</v>
      </c>
      <c r="F95" s="206">
        <f>SUM(U95+X95+AA95+AD95+AG95+AJ95+AM95+AP95)</f>
        <v>0</v>
      </c>
      <c r="G95" s="206">
        <f t="shared" si="305"/>
        <v>0</v>
      </c>
      <c r="H95" s="236">
        <f>H46</f>
        <v>0</v>
      </c>
      <c r="I95" s="205">
        <f>I46</f>
        <v>0</v>
      </c>
      <c r="J95" s="206">
        <f t="shared" si="303"/>
        <v>0</v>
      </c>
      <c r="K95" s="236">
        <f t="shared" ref="K95:L95" si="361">K46</f>
        <v>0</v>
      </c>
      <c r="L95" s="205">
        <f t="shared" si="361"/>
        <v>0</v>
      </c>
      <c r="M95" s="206">
        <f t="shared" si="282"/>
        <v>0</v>
      </c>
      <c r="N95" s="236">
        <f t="shared" ref="N95:O95" si="362">N46</f>
        <v>0</v>
      </c>
      <c r="O95" s="205">
        <f t="shared" si="362"/>
        <v>0</v>
      </c>
      <c r="P95" s="206">
        <f t="shared" si="284"/>
        <v>0</v>
      </c>
      <c r="Q95" s="236">
        <f t="shared" ref="Q95:R95" si="363">Q46</f>
        <v>0</v>
      </c>
      <c r="R95" s="205">
        <f t="shared" si="363"/>
        <v>0</v>
      </c>
      <c r="S95" s="206">
        <f t="shared" si="286"/>
        <v>0</v>
      </c>
      <c r="T95" s="236">
        <f t="shared" ref="T95:U95" si="364">T46</f>
        <v>0</v>
      </c>
      <c r="U95" s="205">
        <f t="shared" si="364"/>
        <v>0</v>
      </c>
      <c r="V95" s="206">
        <f t="shared" si="288"/>
        <v>0</v>
      </c>
      <c r="W95" s="236">
        <f t="shared" ref="W95:X95" si="365">W46</f>
        <v>0</v>
      </c>
      <c r="X95" s="205">
        <f t="shared" si="365"/>
        <v>0</v>
      </c>
      <c r="Y95" s="206">
        <f t="shared" si="290"/>
        <v>0</v>
      </c>
      <c r="Z95" s="236">
        <f t="shared" ref="Z95:AA95" si="366">Z46</f>
        <v>0</v>
      </c>
      <c r="AA95" s="205">
        <f t="shared" si="366"/>
        <v>0</v>
      </c>
      <c r="AB95" s="206">
        <f t="shared" si="292"/>
        <v>0</v>
      </c>
      <c r="AC95" s="236">
        <f t="shared" ref="AC95:AD95" si="367">AC46</f>
        <v>0</v>
      </c>
      <c r="AD95" s="205">
        <f t="shared" si="367"/>
        <v>0</v>
      </c>
      <c r="AE95" s="206">
        <f t="shared" si="294"/>
        <v>0</v>
      </c>
      <c r="AF95" s="236">
        <f t="shared" ref="AF95:AG95" si="368">AF46</f>
        <v>0</v>
      </c>
      <c r="AG95" s="205">
        <f t="shared" si="368"/>
        <v>0</v>
      </c>
      <c r="AH95" s="206">
        <f t="shared" si="296"/>
        <v>0</v>
      </c>
      <c r="AI95" s="236">
        <f t="shared" ref="AI95:AJ95" si="369">AI46</f>
        <v>0</v>
      </c>
      <c r="AJ95" s="205">
        <f t="shared" si="369"/>
        <v>0</v>
      </c>
      <c r="AK95" s="206">
        <f t="shared" si="298"/>
        <v>0</v>
      </c>
      <c r="AL95" s="236">
        <f t="shared" ref="AL95:AM95" si="370">AL46</f>
        <v>0</v>
      </c>
      <c r="AM95" s="205">
        <f t="shared" si="370"/>
        <v>0</v>
      </c>
      <c r="AN95" s="206">
        <f t="shared" si="300"/>
        <v>0</v>
      </c>
      <c r="AO95" s="236">
        <f t="shared" ref="AO95:AP95" si="371">AO46</f>
        <v>0</v>
      </c>
      <c r="AP95" s="205">
        <f t="shared" si="371"/>
        <v>0</v>
      </c>
      <c r="AQ95" s="206">
        <f t="shared" si="302"/>
        <v>0</v>
      </c>
      <c r="AR95" s="388"/>
    </row>
    <row r="96" spans="1:44" ht="30" customHeight="1">
      <c r="A96" s="351"/>
      <c r="B96" s="351"/>
      <c r="C96" s="351"/>
      <c r="D96" s="285" t="s">
        <v>43</v>
      </c>
      <c r="E96" s="206">
        <f>SUM(T96+W96+Z96+AC96+AF96+AI96+AL96+AO96)</f>
        <v>66.2</v>
      </c>
      <c r="F96" s="206">
        <f>SUM(U96+X96+AA96+AD96+AG96+AJ96+AM96+AP96)</f>
        <v>0</v>
      </c>
      <c r="G96" s="206">
        <f t="shared" si="305"/>
        <v>0</v>
      </c>
      <c r="H96" s="236">
        <f>H47</f>
        <v>0</v>
      </c>
      <c r="I96" s="205">
        <f>I47</f>
        <v>0</v>
      </c>
      <c r="J96" s="206">
        <f t="shared" si="303"/>
        <v>0</v>
      </c>
      <c r="K96" s="236">
        <f t="shared" ref="K96:L96" si="372">K47</f>
        <v>0</v>
      </c>
      <c r="L96" s="205">
        <f t="shared" si="372"/>
        <v>0</v>
      </c>
      <c r="M96" s="206">
        <f t="shared" si="282"/>
        <v>0</v>
      </c>
      <c r="N96" s="236">
        <f t="shared" ref="N96:O96" si="373">N47</f>
        <v>0</v>
      </c>
      <c r="O96" s="205">
        <f t="shared" si="373"/>
        <v>0</v>
      </c>
      <c r="P96" s="206">
        <f t="shared" si="284"/>
        <v>0</v>
      </c>
      <c r="Q96" s="236">
        <f t="shared" ref="Q96:R96" si="374">Q47</f>
        <v>0</v>
      </c>
      <c r="R96" s="205">
        <f t="shared" si="374"/>
        <v>0</v>
      </c>
      <c r="S96" s="206">
        <f t="shared" si="286"/>
        <v>0</v>
      </c>
      <c r="T96" s="236">
        <f t="shared" ref="T96:U96" si="375">T47</f>
        <v>0</v>
      </c>
      <c r="U96" s="205">
        <f t="shared" si="375"/>
        <v>0</v>
      </c>
      <c r="V96" s="206">
        <f t="shared" si="288"/>
        <v>0</v>
      </c>
      <c r="W96" s="236">
        <f t="shared" ref="W96:X96" si="376">W47</f>
        <v>0</v>
      </c>
      <c r="X96" s="205">
        <f t="shared" si="376"/>
        <v>0</v>
      </c>
      <c r="Y96" s="206">
        <f t="shared" si="290"/>
        <v>0</v>
      </c>
      <c r="Z96" s="236">
        <f t="shared" ref="Z96:AA96" si="377">Z47</f>
        <v>0</v>
      </c>
      <c r="AA96" s="205">
        <f t="shared" si="377"/>
        <v>0</v>
      </c>
      <c r="AB96" s="206">
        <f t="shared" si="292"/>
        <v>0</v>
      </c>
      <c r="AC96" s="236">
        <f t="shared" ref="AC96:AD96" si="378">AC47</f>
        <v>0</v>
      </c>
      <c r="AD96" s="205">
        <f t="shared" si="378"/>
        <v>0</v>
      </c>
      <c r="AE96" s="206">
        <f t="shared" si="294"/>
        <v>0</v>
      </c>
      <c r="AF96" s="236">
        <f t="shared" ref="AF96:AG96" si="379">AF47</f>
        <v>0</v>
      </c>
      <c r="AG96" s="205">
        <f t="shared" si="379"/>
        <v>0</v>
      </c>
      <c r="AH96" s="206">
        <f t="shared" si="296"/>
        <v>0</v>
      </c>
      <c r="AI96" s="236">
        <f t="shared" ref="AI96:AJ96" si="380">AI47</f>
        <v>66.2</v>
      </c>
      <c r="AJ96" s="205">
        <f t="shared" si="380"/>
        <v>0</v>
      </c>
      <c r="AK96" s="206">
        <f t="shared" si="298"/>
        <v>0</v>
      </c>
      <c r="AL96" s="236">
        <f t="shared" ref="AL96:AM96" si="381">AL47</f>
        <v>0</v>
      </c>
      <c r="AM96" s="205">
        <f t="shared" si="381"/>
        <v>0</v>
      </c>
      <c r="AN96" s="206">
        <f t="shared" si="300"/>
        <v>0</v>
      </c>
      <c r="AO96" s="236">
        <f t="shared" ref="AO96:AP96" si="382">AO47</f>
        <v>0</v>
      </c>
      <c r="AP96" s="205">
        <f t="shared" si="382"/>
        <v>0</v>
      </c>
      <c r="AQ96" s="206">
        <f t="shared" si="302"/>
        <v>0</v>
      </c>
      <c r="AR96" s="388"/>
    </row>
    <row r="97" spans="1:44" s="98" customFormat="1" ht="19.5" customHeight="1">
      <c r="A97" s="386" t="s">
        <v>283</v>
      </c>
      <c r="B97" s="386"/>
      <c r="C97" s="386"/>
      <c r="D97" s="386"/>
      <c r="E97" s="386"/>
      <c r="F97" s="386"/>
      <c r="G97" s="386"/>
      <c r="H97" s="386"/>
      <c r="I97" s="386"/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6"/>
      <c r="X97" s="386"/>
      <c r="Y97" s="386"/>
      <c r="Z97" s="386"/>
      <c r="AA97" s="386"/>
      <c r="AB97" s="386"/>
      <c r="AC97" s="386"/>
      <c r="AD97" s="386"/>
      <c r="AE97" s="386"/>
      <c r="AF97" s="386"/>
      <c r="AG97" s="386"/>
      <c r="AH97" s="386"/>
      <c r="AI97" s="386"/>
      <c r="AJ97" s="386"/>
      <c r="AK97" s="386"/>
      <c r="AL97" s="386"/>
      <c r="AM97" s="386"/>
      <c r="AN97" s="386"/>
      <c r="AO97" s="386"/>
      <c r="AP97" s="386"/>
      <c r="AQ97" s="386"/>
      <c r="AR97" s="386"/>
    </row>
    <row r="98" spans="1:44" s="99" customFormat="1" ht="45" customHeight="1">
      <c r="A98" s="392" t="s">
        <v>284</v>
      </c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3"/>
      <c r="Q98" s="393"/>
      <c r="R98" s="393"/>
      <c r="S98" s="393"/>
      <c r="T98" s="393"/>
      <c r="U98" s="393"/>
      <c r="V98" s="393"/>
      <c r="W98" s="393"/>
      <c r="X98" s="393"/>
      <c r="Y98" s="393"/>
      <c r="Z98" s="393"/>
      <c r="AA98" s="393"/>
      <c r="AB98" s="393"/>
      <c r="AC98" s="393"/>
      <c r="AD98" s="393"/>
      <c r="AE98" s="393"/>
      <c r="AF98" s="393"/>
      <c r="AG98" s="393"/>
      <c r="AH98" s="393"/>
      <c r="AI98" s="393"/>
      <c r="AJ98" s="393"/>
      <c r="AK98" s="393"/>
      <c r="AL98" s="393"/>
      <c r="AM98" s="393"/>
      <c r="AN98" s="393"/>
      <c r="AO98" s="393"/>
      <c r="AP98" s="393"/>
      <c r="AQ98" s="393"/>
      <c r="AR98" s="393"/>
    </row>
    <row r="99" spans="1:44" s="99" customFormat="1" ht="19.5" customHeight="1">
      <c r="A99" s="226"/>
      <c r="B99" s="105"/>
      <c r="C99" s="219"/>
      <c r="D99" s="202"/>
      <c r="E99" s="173"/>
      <c r="F99" s="173"/>
      <c r="G99" s="173"/>
      <c r="H99" s="149"/>
      <c r="I99" s="149"/>
      <c r="J99" s="138"/>
      <c r="K99" s="149"/>
      <c r="L99" s="149"/>
      <c r="M99" s="138"/>
      <c r="N99" s="173"/>
      <c r="O99" s="173"/>
      <c r="P99" s="138"/>
      <c r="Q99" s="149"/>
      <c r="R99" s="149"/>
      <c r="S99" s="138"/>
      <c r="T99" s="173"/>
      <c r="U99" s="149"/>
      <c r="V99" s="180"/>
      <c r="W99" s="173"/>
      <c r="X99" s="149"/>
      <c r="Y99" s="138"/>
      <c r="Z99" s="173"/>
      <c r="AA99" s="149"/>
      <c r="AB99" s="138"/>
      <c r="AC99" s="173"/>
      <c r="AD99" s="149"/>
      <c r="AE99" s="138"/>
      <c r="AF99" s="173"/>
      <c r="AG99" s="149"/>
      <c r="AH99" s="138"/>
      <c r="AI99" s="149"/>
      <c r="AJ99" s="149"/>
      <c r="AK99" s="138"/>
      <c r="AL99" s="149"/>
      <c r="AM99" s="149"/>
      <c r="AN99" s="138"/>
      <c r="AO99" s="149"/>
      <c r="AP99" s="149"/>
      <c r="AQ99" s="138"/>
      <c r="AR99" s="105"/>
    </row>
    <row r="100" spans="1:44" ht="19.5" customHeight="1">
      <c r="A100" s="384" t="s">
        <v>337</v>
      </c>
      <c r="B100" s="384"/>
      <c r="C100" s="384"/>
      <c r="D100" s="38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  <c r="AA100" s="384"/>
      <c r="AB100" s="384"/>
      <c r="AC100" s="384"/>
      <c r="AD100" s="384"/>
      <c r="AE100" s="384"/>
      <c r="AF100" s="384"/>
      <c r="AG100" s="384"/>
      <c r="AH100" s="384"/>
      <c r="AI100" s="384"/>
      <c r="AJ100" s="384"/>
      <c r="AK100" s="384"/>
      <c r="AL100" s="384"/>
      <c r="AM100" s="384"/>
      <c r="AN100" s="384"/>
      <c r="AO100" s="384"/>
      <c r="AP100" s="153"/>
      <c r="AQ100" s="147"/>
    </row>
    <row r="101" spans="1:44" ht="19.5" customHeight="1">
      <c r="A101" s="210"/>
      <c r="B101" s="210"/>
      <c r="C101" s="220"/>
      <c r="D101" s="203"/>
      <c r="E101" s="174"/>
      <c r="F101" s="174"/>
      <c r="G101" s="174"/>
      <c r="H101" s="150"/>
      <c r="I101" s="150"/>
      <c r="J101" s="139"/>
      <c r="K101" s="150"/>
      <c r="L101" s="150"/>
      <c r="M101" s="139"/>
      <c r="N101" s="174"/>
      <c r="O101" s="174"/>
      <c r="P101" s="139"/>
      <c r="Q101" s="150"/>
      <c r="R101" s="150"/>
      <c r="S101" s="139"/>
      <c r="T101" s="174"/>
      <c r="U101" s="150"/>
      <c r="V101" s="181"/>
      <c r="W101" s="174"/>
      <c r="X101" s="150"/>
      <c r="Y101" s="139"/>
      <c r="Z101" s="174"/>
      <c r="AA101" s="150"/>
      <c r="AB101" s="139"/>
      <c r="AC101" s="174"/>
      <c r="AD101" s="150"/>
      <c r="AE101" s="139"/>
      <c r="AF101" s="174"/>
      <c r="AG101" s="150"/>
      <c r="AH101" s="139"/>
      <c r="AI101" s="150"/>
      <c r="AJ101" s="150"/>
      <c r="AK101" s="139"/>
      <c r="AL101" s="150"/>
      <c r="AM101" s="150"/>
      <c r="AN101" s="139"/>
      <c r="AO101" s="150"/>
      <c r="AP101" s="150"/>
      <c r="AQ101" s="147"/>
    </row>
    <row r="102" spans="1:44" ht="16.5" customHeight="1">
      <c r="A102" s="211" t="s">
        <v>339</v>
      </c>
      <c r="B102" s="211"/>
      <c r="C102" s="221"/>
      <c r="D102" s="204"/>
      <c r="E102" s="106"/>
      <c r="F102" s="106"/>
      <c r="G102" s="106"/>
      <c r="H102" s="151"/>
      <c r="I102" s="151"/>
      <c r="J102" s="140"/>
      <c r="K102" s="151"/>
      <c r="L102" s="151"/>
      <c r="M102" s="140"/>
      <c r="N102" s="106"/>
      <c r="O102" s="106"/>
      <c r="P102" s="140"/>
      <c r="Q102" s="151"/>
      <c r="R102" s="151"/>
      <c r="S102" s="140"/>
      <c r="T102" s="106"/>
      <c r="U102" s="151"/>
      <c r="V102" s="182"/>
      <c r="W102" s="106"/>
      <c r="X102" s="151"/>
      <c r="Y102" s="140"/>
      <c r="Z102" s="106"/>
      <c r="AA102" s="151"/>
      <c r="AB102" s="140"/>
      <c r="AC102" s="106"/>
      <c r="AD102" s="151"/>
      <c r="AE102" s="140"/>
      <c r="AF102" s="106"/>
      <c r="AG102" s="151"/>
      <c r="AH102" s="140"/>
      <c r="AI102" s="151"/>
      <c r="AJ102" s="151"/>
      <c r="AK102" s="140"/>
      <c r="AL102" s="151"/>
      <c r="AM102" s="151"/>
      <c r="AN102" s="140"/>
      <c r="AO102" s="151"/>
      <c r="AP102" s="151"/>
      <c r="AQ102" s="148"/>
      <c r="AR102" s="103"/>
    </row>
    <row r="103" spans="1:44" ht="18.75">
      <c r="A103" s="227"/>
      <c r="B103" s="212"/>
      <c r="D103" s="107"/>
      <c r="E103" s="175"/>
      <c r="F103" s="175"/>
      <c r="G103" s="175"/>
      <c r="H103" s="152"/>
      <c r="I103" s="152"/>
      <c r="J103" s="142"/>
      <c r="K103" s="152"/>
      <c r="L103" s="152"/>
      <c r="M103" s="142"/>
      <c r="N103" s="177"/>
      <c r="O103" s="177"/>
      <c r="P103" s="142"/>
      <c r="Q103" s="152"/>
      <c r="R103" s="152"/>
      <c r="S103" s="142"/>
      <c r="T103" s="177"/>
      <c r="U103" s="152"/>
      <c r="V103" s="183"/>
      <c r="W103" s="177"/>
      <c r="X103" s="152"/>
      <c r="Y103" s="143"/>
      <c r="Z103" s="267"/>
      <c r="AA103" s="152"/>
      <c r="AB103" s="143"/>
      <c r="AC103" s="267"/>
      <c r="AD103" s="152"/>
      <c r="AE103" s="143"/>
      <c r="AF103" s="267"/>
      <c r="AG103" s="152"/>
      <c r="AH103" s="143"/>
      <c r="AI103" s="152"/>
      <c r="AJ103" s="152"/>
      <c r="AK103" s="142"/>
      <c r="AL103" s="268"/>
      <c r="AM103" s="152"/>
      <c r="AN103" s="143"/>
      <c r="AO103" s="269"/>
      <c r="AP103" s="152"/>
      <c r="AQ103" s="146"/>
    </row>
    <row r="104" spans="1:44" ht="18.75">
      <c r="A104" s="227"/>
      <c r="B104" s="212"/>
      <c r="D104" s="107"/>
      <c r="E104" s="175"/>
      <c r="F104" s="175"/>
      <c r="G104" s="175"/>
      <c r="H104" s="152"/>
      <c r="I104" s="152"/>
      <c r="J104" s="142"/>
      <c r="K104" s="152"/>
      <c r="L104" s="152"/>
      <c r="M104" s="142"/>
      <c r="N104" s="177"/>
      <c r="O104" s="177"/>
      <c r="P104" s="142"/>
      <c r="Q104" s="152"/>
      <c r="R104" s="152"/>
      <c r="S104" s="142"/>
      <c r="T104" s="177"/>
      <c r="U104" s="152"/>
      <c r="V104" s="183"/>
      <c r="W104" s="177"/>
      <c r="X104" s="152"/>
      <c r="Y104" s="143"/>
      <c r="Z104" s="267"/>
      <c r="AA104" s="152"/>
      <c r="AB104" s="143"/>
      <c r="AC104" s="267"/>
      <c r="AD104" s="152"/>
      <c r="AE104" s="143"/>
      <c r="AF104" s="267"/>
      <c r="AG104" s="152"/>
      <c r="AH104" s="143"/>
      <c r="AI104" s="152"/>
      <c r="AJ104" s="152"/>
      <c r="AK104" s="142"/>
      <c r="AL104" s="268"/>
      <c r="AM104" s="152"/>
      <c r="AN104" s="143"/>
      <c r="AO104" s="269"/>
      <c r="AP104" s="152"/>
      <c r="AQ104" s="146"/>
    </row>
    <row r="105" spans="1:44" ht="18.75">
      <c r="A105" s="227"/>
      <c r="B105" s="212" t="s">
        <v>262</v>
      </c>
      <c r="D105" s="107"/>
      <c r="E105" s="175"/>
      <c r="F105" s="175"/>
      <c r="G105" s="175"/>
      <c r="H105" s="152"/>
      <c r="I105" s="152"/>
      <c r="J105" s="142"/>
      <c r="K105" s="152"/>
      <c r="L105" s="152"/>
      <c r="M105" s="142"/>
      <c r="N105" s="177"/>
      <c r="O105" s="177"/>
      <c r="P105" s="142"/>
      <c r="Q105" s="152"/>
      <c r="R105" s="152"/>
      <c r="S105" s="142"/>
      <c r="T105" s="177"/>
      <c r="U105" s="152"/>
      <c r="V105" s="183"/>
      <c r="W105" s="177"/>
      <c r="X105" s="152"/>
      <c r="Y105" s="143"/>
      <c r="Z105" s="267"/>
      <c r="AA105" s="152"/>
      <c r="AB105" s="143"/>
      <c r="AC105" s="267"/>
      <c r="AD105" s="152"/>
      <c r="AE105" s="143"/>
      <c r="AF105" s="267"/>
      <c r="AG105" s="152"/>
      <c r="AH105" s="143"/>
      <c r="AI105" s="152"/>
      <c r="AJ105" s="152"/>
      <c r="AK105" s="142"/>
      <c r="AL105" s="268"/>
      <c r="AM105" s="152"/>
      <c r="AN105" s="143"/>
      <c r="AO105" s="269"/>
      <c r="AP105" s="152"/>
      <c r="AQ105" s="146"/>
    </row>
    <row r="106" spans="1:44" ht="18.75">
      <c r="A106" s="227"/>
      <c r="B106" s="212"/>
      <c r="D106" s="107"/>
      <c r="E106" s="175"/>
      <c r="F106" s="175"/>
      <c r="G106" s="175"/>
      <c r="H106" s="152"/>
      <c r="I106" s="152"/>
      <c r="J106" s="142"/>
      <c r="K106" s="152"/>
      <c r="L106" s="152"/>
      <c r="M106" s="142"/>
      <c r="N106" s="177"/>
      <c r="O106" s="177"/>
      <c r="P106" s="142"/>
      <c r="Q106" s="152"/>
      <c r="R106" s="152"/>
      <c r="S106" s="142"/>
      <c r="T106" s="177"/>
      <c r="U106" s="152"/>
      <c r="V106" s="183"/>
      <c r="W106" s="177"/>
      <c r="X106" s="152"/>
      <c r="Y106" s="143"/>
      <c r="Z106" s="267"/>
      <c r="AA106" s="152"/>
      <c r="AB106" s="143"/>
      <c r="AC106" s="267"/>
      <c r="AD106" s="152"/>
      <c r="AE106" s="143"/>
      <c r="AF106" s="267"/>
      <c r="AG106" s="152"/>
      <c r="AH106" s="143"/>
      <c r="AI106" s="152"/>
      <c r="AJ106" s="152"/>
      <c r="AK106" s="142"/>
      <c r="AL106" s="268"/>
      <c r="AM106" s="152"/>
      <c r="AN106" s="143"/>
      <c r="AO106" s="269"/>
      <c r="AP106" s="152"/>
      <c r="AQ106" s="146"/>
    </row>
    <row r="107" spans="1:44" ht="18.75">
      <c r="A107" s="384" t="s">
        <v>340</v>
      </c>
      <c r="B107" s="384"/>
      <c r="C107" s="384"/>
      <c r="D107" s="385"/>
      <c r="E107" s="385"/>
      <c r="F107" s="385"/>
      <c r="G107" s="385"/>
      <c r="H107" s="385"/>
      <c r="I107" s="385"/>
      <c r="J107" s="385"/>
      <c r="K107" s="385"/>
      <c r="L107" s="150"/>
      <c r="M107" s="139"/>
      <c r="N107" s="174"/>
      <c r="O107" s="174"/>
      <c r="P107" s="139"/>
      <c r="Q107" s="150"/>
      <c r="R107" s="150"/>
      <c r="S107" s="139"/>
      <c r="T107" s="174"/>
      <c r="U107" s="150"/>
      <c r="V107" s="181"/>
      <c r="W107" s="174"/>
      <c r="X107" s="150"/>
      <c r="Y107" s="139"/>
      <c r="Z107" s="174"/>
      <c r="AA107" s="150"/>
      <c r="AB107" s="139"/>
      <c r="AC107" s="174"/>
      <c r="AD107" s="150"/>
      <c r="AE107" s="139"/>
      <c r="AF107" s="174"/>
      <c r="AG107" s="150"/>
      <c r="AH107" s="139"/>
      <c r="AI107" s="150"/>
      <c r="AJ107" s="150"/>
      <c r="AK107" s="139"/>
      <c r="AL107" s="150"/>
      <c r="AM107" s="150"/>
      <c r="AN107" s="139"/>
      <c r="AO107" s="150"/>
      <c r="AP107" s="150"/>
      <c r="AQ107" s="147"/>
    </row>
    <row r="108" spans="1:44">
      <c r="H108" s="192"/>
      <c r="K108" s="192"/>
      <c r="N108" s="193"/>
      <c r="Q108" s="192"/>
      <c r="T108" s="193"/>
      <c r="W108" s="193"/>
      <c r="Z108" s="193"/>
      <c r="AC108" s="193"/>
      <c r="AF108" s="193"/>
      <c r="AI108" s="192"/>
      <c r="AL108" s="192"/>
      <c r="AO108" s="192"/>
    </row>
    <row r="109" spans="1:44">
      <c r="H109" s="192"/>
      <c r="K109" s="192"/>
      <c r="N109" s="193"/>
      <c r="Q109" s="192"/>
      <c r="T109" s="193"/>
      <c r="W109" s="193"/>
      <c r="Z109" s="193"/>
      <c r="AC109" s="193"/>
      <c r="AF109" s="193"/>
      <c r="AI109" s="192"/>
      <c r="AL109" s="192"/>
      <c r="AO109" s="192"/>
    </row>
    <row r="110" spans="1:44" ht="18.75">
      <c r="A110" s="228"/>
      <c r="B110" s="212"/>
      <c r="D110" s="107"/>
      <c r="E110" s="175"/>
      <c r="F110" s="175"/>
      <c r="G110" s="175"/>
      <c r="H110" s="240"/>
      <c r="I110" s="152"/>
      <c r="J110" s="142"/>
      <c r="K110" s="240"/>
      <c r="L110" s="152"/>
      <c r="M110" s="142"/>
      <c r="N110" s="245"/>
      <c r="O110" s="177"/>
      <c r="P110" s="142"/>
      <c r="Q110" s="240"/>
      <c r="R110" s="152"/>
      <c r="S110" s="142"/>
      <c r="T110" s="245"/>
      <c r="U110" s="152"/>
      <c r="V110" s="183"/>
      <c r="W110" s="245"/>
      <c r="X110" s="152"/>
      <c r="Y110" s="143"/>
      <c r="Z110" s="247"/>
      <c r="AA110" s="152"/>
      <c r="AB110" s="143"/>
      <c r="AC110" s="247"/>
      <c r="AD110" s="152"/>
      <c r="AE110" s="143"/>
      <c r="AF110" s="247"/>
      <c r="AG110" s="152"/>
      <c r="AH110" s="143"/>
      <c r="AI110" s="240"/>
      <c r="AJ110" s="152"/>
      <c r="AK110" s="142"/>
      <c r="AL110" s="249"/>
      <c r="AM110" s="152"/>
      <c r="AN110" s="143"/>
      <c r="AO110" s="251"/>
      <c r="AP110" s="152"/>
      <c r="AQ110" s="146"/>
    </row>
    <row r="111" spans="1:44">
      <c r="A111" s="229"/>
      <c r="V111" s="184"/>
      <c r="Y111" s="144"/>
      <c r="Z111" s="248"/>
      <c r="AB111" s="144"/>
      <c r="AC111" s="248"/>
      <c r="AE111" s="144"/>
      <c r="AF111" s="248"/>
      <c r="AH111" s="144"/>
      <c r="AL111" s="250"/>
      <c r="AN111" s="144"/>
      <c r="AO111" s="233"/>
      <c r="AQ111" s="146"/>
    </row>
    <row r="112" spans="1:44">
      <c r="A112" s="229"/>
      <c r="V112" s="184"/>
      <c r="Y112" s="144"/>
      <c r="Z112" s="248"/>
      <c r="AB112" s="144"/>
      <c r="AC112" s="248"/>
      <c r="AE112" s="144"/>
      <c r="AF112" s="248"/>
      <c r="AH112" s="144"/>
      <c r="AL112" s="250"/>
      <c r="AN112" s="144"/>
      <c r="AO112" s="233"/>
      <c r="AQ112" s="146"/>
    </row>
    <row r="113" spans="1:44">
      <c r="A113" s="229"/>
      <c r="V113" s="184"/>
      <c r="Y113" s="144"/>
      <c r="Z113" s="248"/>
      <c r="AB113" s="144"/>
      <c r="AC113" s="248"/>
      <c r="AE113" s="144"/>
      <c r="AF113" s="248"/>
      <c r="AH113" s="144"/>
      <c r="AL113" s="250"/>
      <c r="AN113" s="144"/>
      <c r="AO113" s="233"/>
      <c r="AQ113" s="146"/>
    </row>
    <row r="114" spans="1:44" ht="14.25" customHeight="1">
      <c r="A114" s="229"/>
      <c r="V114" s="184"/>
      <c r="Y114" s="144"/>
      <c r="Z114" s="248"/>
      <c r="AB114" s="144"/>
      <c r="AC114" s="248"/>
      <c r="AE114" s="144"/>
      <c r="AF114" s="248"/>
      <c r="AH114" s="144"/>
      <c r="AL114" s="250"/>
      <c r="AN114" s="144"/>
      <c r="AO114" s="233"/>
      <c r="AQ114" s="146"/>
    </row>
    <row r="115" spans="1:44">
      <c r="A115" s="230"/>
      <c r="V115" s="184"/>
      <c r="Y115" s="144"/>
      <c r="Z115" s="248"/>
      <c r="AB115" s="144"/>
      <c r="AC115" s="248"/>
      <c r="AE115" s="144"/>
      <c r="AF115" s="248"/>
      <c r="AH115" s="144"/>
      <c r="AL115" s="250"/>
      <c r="AN115" s="144"/>
      <c r="AO115" s="233"/>
      <c r="AQ115" s="146"/>
    </row>
    <row r="116" spans="1:44">
      <c r="A116" s="229"/>
      <c r="V116" s="184"/>
      <c r="Y116" s="144"/>
      <c r="Z116" s="248"/>
      <c r="AB116" s="144"/>
      <c r="AC116" s="248"/>
      <c r="AE116" s="144"/>
      <c r="AF116" s="248"/>
      <c r="AH116" s="144"/>
      <c r="AL116" s="250"/>
      <c r="AN116" s="144"/>
      <c r="AO116" s="233"/>
      <c r="AQ116" s="146"/>
    </row>
    <row r="117" spans="1:44">
      <c r="A117" s="229"/>
      <c r="V117" s="184"/>
      <c r="Y117" s="144"/>
      <c r="Z117" s="248"/>
      <c r="AB117" s="144"/>
      <c r="AC117" s="248"/>
      <c r="AE117" s="144"/>
      <c r="AF117" s="248"/>
      <c r="AH117" s="144"/>
      <c r="AL117" s="250"/>
      <c r="AN117" s="144"/>
      <c r="AO117" s="233"/>
      <c r="AQ117" s="146"/>
    </row>
    <row r="118" spans="1:44">
      <c r="A118" s="229"/>
      <c r="V118" s="184"/>
      <c r="Y118" s="144"/>
      <c r="Z118" s="248"/>
      <c r="AB118" s="144"/>
      <c r="AC118" s="248"/>
      <c r="AE118" s="144"/>
      <c r="AF118" s="248"/>
      <c r="AH118" s="144"/>
      <c r="AL118" s="250"/>
      <c r="AN118" s="144"/>
      <c r="AO118" s="233"/>
      <c r="AQ118" s="146"/>
    </row>
    <row r="119" spans="1:44">
      <c r="A119" s="229"/>
      <c r="V119" s="184"/>
      <c r="Y119" s="144"/>
      <c r="Z119" s="248"/>
      <c r="AB119" s="144"/>
      <c r="AC119" s="248"/>
      <c r="AE119" s="144"/>
      <c r="AF119" s="248"/>
      <c r="AH119" s="144"/>
      <c r="AL119" s="250"/>
      <c r="AN119" s="144"/>
      <c r="AO119" s="233"/>
      <c r="AQ119" s="146"/>
    </row>
    <row r="120" spans="1:44" ht="12.75" customHeight="1">
      <c r="A120" s="229"/>
    </row>
    <row r="121" spans="1:44">
      <c r="A121" s="230"/>
    </row>
    <row r="122" spans="1:44">
      <c r="A122" s="229"/>
    </row>
    <row r="123" spans="1:44" s="100" customFormat="1">
      <c r="A123" s="229"/>
      <c r="B123" s="213"/>
      <c r="C123" s="222"/>
      <c r="D123" s="101"/>
      <c r="E123" s="176"/>
      <c r="F123" s="176"/>
      <c r="G123" s="176"/>
      <c r="H123" s="241"/>
      <c r="I123" s="192"/>
      <c r="J123" s="141"/>
      <c r="K123" s="241"/>
      <c r="L123" s="192"/>
      <c r="M123" s="141"/>
      <c r="N123" s="246"/>
      <c r="O123" s="193"/>
      <c r="P123" s="141"/>
      <c r="Q123" s="241"/>
      <c r="R123" s="192"/>
      <c r="S123" s="141"/>
      <c r="T123" s="246"/>
      <c r="U123" s="192"/>
      <c r="V123" s="185"/>
      <c r="W123" s="246"/>
      <c r="X123" s="192"/>
      <c r="Y123" s="141"/>
      <c r="Z123" s="246"/>
      <c r="AA123" s="192"/>
      <c r="AB123" s="141"/>
      <c r="AC123" s="246"/>
      <c r="AD123" s="192"/>
      <c r="AE123" s="141"/>
      <c r="AF123" s="246"/>
      <c r="AG123" s="192"/>
      <c r="AH123" s="141"/>
      <c r="AI123" s="241"/>
      <c r="AJ123" s="192"/>
      <c r="AK123" s="141"/>
      <c r="AL123" s="241"/>
      <c r="AM123" s="192"/>
      <c r="AN123" s="141"/>
      <c r="AO123" s="241"/>
      <c r="AP123" s="192"/>
      <c r="AQ123" s="141"/>
      <c r="AR123" s="95"/>
    </row>
    <row r="124" spans="1:44" s="100" customFormat="1">
      <c r="A124" s="229"/>
      <c r="B124" s="213"/>
      <c r="C124" s="222"/>
      <c r="D124" s="101"/>
      <c r="E124" s="176"/>
      <c r="F124" s="176"/>
      <c r="G124" s="176"/>
      <c r="H124" s="241"/>
      <c r="I124" s="192"/>
      <c r="J124" s="141"/>
      <c r="K124" s="241"/>
      <c r="L124" s="192"/>
      <c r="M124" s="141"/>
      <c r="N124" s="246"/>
      <c r="O124" s="193"/>
      <c r="P124" s="141"/>
      <c r="Q124" s="241"/>
      <c r="R124" s="192"/>
      <c r="S124" s="141"/>
      <c r="T124" s="246"/>
      <c r="U124" s="192"/>
      <c r="V124" s="185"/>
      <c r="W124" s="246"/>
      <c r="X124" s="192"/>
      <c r="Y124" s="141"/>
      <c r="Z124" s="246"/>
      <c r="AA124" s="192"/>
      <c r="AB124" s="141"/>
      <c r="AC124" s="246"/>
      <c r="AD124" s="192"/>
      <c r="AE124" s="141"/>
      <c r="AF124" s="246"/>
      <c r="AG124" s="192"/>
      <c r="AH124" s="141"/>
      <c r="AI124" s="241"/>
      <c r="AJ124" s="192"/>
      <c r="AK124" s="141"/>
      <c r="AL124" s="241"/>
      <c r="AM124" s="192"/>
      <c r="AN124" s="141"/>
      <c r="AO124" s="241"/>
      <c r="AP124" s="192"/>
      <c r="AQ124" s="141"/>
      <c r="AR124" s="95"/>
    </row>
    <row r="125" spans="1:44" s="100" customFormat="1">
      <c r="A125" s="229"/>
      <c r="B125" s="213"/>
      <c r="C125" s="222"/>
      <c r="D125" s="101"/>
      <c r="E125" s="176"/>
      <c r="F125" s="176"/>
      <c r="G125" s="176"/>
      <c r="H125" s="241"/>
      <c r="I125" s="192"/>
      <c r="J125" s="141"/>
      <c r="K125" s="241"/>
      <c r="L125" s="192"/>
      <c r="M125" s="141"/>
      <c r="N125" s="246"/>
      <c r="O125" s="193"/>
      <c r="P125" s="141"/>
      <c r="Q125" s="241"/>
      <c r="R125" s="192"/>
      <c r="S125" s="141"/>
      <c r="T125" s="246"/>
      <c r="U125" s="192"/>
      <c r="V125" s="185"/>
      <c r="W125" s="246"/>
      <c r="X125" s="192"/>
      <c r="Y125" s="141"/>
      <c r="Z125" s="246"/>
      <c r="AA125" s="192"/>
      <c r="AB125" s="141"/>
      <c r="AC125" s="246"/>
      <c r="AD125" s="192"/>
      <c r="AE125" s="141"/>
      <c r="AF125" s="246"/>
      <c r="AG125" s="192"/>
      <c r="AH125" s="141"/>
      <c r="AI125" s="241"/>
      <c r="AJ125" s="192"/>
      <c r="AK125" s="141"/>
      <c r="AL125" s="241"/>
      <c r="AM125" s="192"/>
      <c r="AN125" s="141"/>
      <c r="AO125" s="241"/>
      <c r="AP125" s="192"/>
      <c r="AQ125" s="141"/>
      <c r="AR125" s="95"/>
    </row>
    <row r="126" spans="1:44" s="100" customFormat="1">
      <c r="A126" s="229"/>
      <c r="B126" s="213"/>
      <c r="C126" s="222"/>
      <c r="D126" s="101"/>
      <c r="E126" s="176"/>
      <c r="F126" s="176"/>
      <c r="G126" s="176"/>
      <c r="H126" s="241"/>
      <c r="I126" s="192"/>
      <c r="J126" s="141"/>
      <c r="K126" s="241"/>
      <c r="L126" s="192"/>
      <c r="M126" s="141"/>
      <c r="N126" s="246"/>
      <c r="O126" s="193"/>
      <c r="P126" s="141"/>
      <c r="Q126" s="241"/>
      <c r="R126" s="192"/>
      <c r="S126" s="141"/>
      <c r="T126" s="246"/>
      <c r="U126" s="192"/>
      <c r="V126" s="185"/>
      <c r="W126" s="246"/>
      <c r="X126" s="192"/>
      <c r="Y126" s="141"/>
      <c r="Z126" s="246"/>
      <c r="AA126" s="192"/>
      <c r="AB126" s="141"/>
      <c r="AC126" s="246"/>
      <c r="AD126" s="192"/>
      <c r="AE126" s="141"/>
      <c r="AF126" s="246"/>
      <c r="AG126" s="192"/>
      <c r="AH126" s="141"/>
      <c r="AI126" s="241"/>
      <c r="AJ126" s="192"/>
      <c r="AK126" s="141"/>
      <c r="AL126" s="241"/>
      <c r="AM126" s="192"/>
      <c r="AN126" s="141"/>
      <c r="AO126" s="241"/>
      <c r="AP126" s="192"/>
      <c r="AQ126" s="141"/>
      <c r="AR126" s="95"/>
    </row>
    <row r="132" spans="1:44" s="100" customFormat="1" ht="49.5" customHeight="1">
      <c r="A132" s="213"/>
      <c r="B132" s="213"/>
      <c r="C132" s="222"/>
      <c r="D132" s="101"/>
      <c r="E132" s="176"/>
      <c r="F132" s="176"/>
      <c r="G132" s="176"/>
      <c r="H132" s="241"/>
      <c r="I132" s="192"/>
      <c r="J132" s="141"/>
      <c r="K132" s="241"/>
      <c r="L132" s="192"/>
      <c r="M132" s="141"/>
      <c r="N132" s="246"/>
      <c r="O132" s="193"/>
      <c r="P132" s="141"/>
      <c r="Q132" s="241"/>
      <c r="R132" s="192"/>
      <c r="S132" s="141"/>
      <c r="T132" s="246"/>
      <c r="U132" s="192"/>
      <c r="V132" s="185"/>
      <c r="W132" s="246"/>
      <c r="X132" s="192"/>
      <c r="Y132" s="141"/>
      <c r="Z132" s="246"/>
      <c r="AA132" s="192"/>
      <c r="AB132" s="141"/>
      <c r="AC132" s="246"/>
      <c r="AD132" s="192"/>
      <c r="AE132" s="141"/>
      <c r="AF132" s="246"/>
      <c r="AG132" s="192"/>
      <c r="AH132" s="141"/>
      <c r="AI132" s="241"/>
      <c r="AJ132" s="192"/>
      <c r="AK132" s="141"/>
      <c r="AL132" s="241"/>
      <c r="AM132" s="192"/>
      <c r="AN132" s="141"/>
      <c r="AO132" s="241"/>
      <c r="AP132" s="192"/>
      <c r="AQ132" s="141"/>
      <c r="AR132" s="95"/>
    </row>
  </sheetData>
  <mergeCells count="129">
    <mergeCell ref="AR42:AR44"/>
    <mergeCell ref="H42:AQ42"/>
    <mergeCell ref="B45:B47"/>
    <mergeCell ref="C45:C47"/>
    <mergeCell ref="B30:B32"/>
    <mergeCell ref="C30:C32"/>
    <mergeCell ref="AR30:AR32"/>
    <mergeCell ref="AR33:AR35"/>
    <mergeCell ref="C33:C35"/>
    <mergeCell ref="C42:C44"/>
    <mergeCell ref="B42:B44"/>
    <mergeCell ref="A39:A41"/>
    <mergeCell ref="B39:B41"/>
    <mergeCell ref="A33:A38"/>
    <mergeCell ref="B33:B38"/>
    <mergeCell ref="C36:C38"/>
    <mergeCell ref="AR36:AR38"/>
    <mergeCell ref="AR39:AR41"/>
    <mergeCell ref="A107:K107"/>
    <mergeCell ref="A97:AR97"/>
    <mergeCell ref="A100:AO100"/>
    <mergeCell ref="A84:AR84"/>
    <mergeCell ref="A88:C90"/>
    <mergeCell ref="AR88:AR90"/>
    <mergeCell ref="A91:C93"/>
    <mergeCell ref="A94:C96"/>
    <mergeCell ref="AR94:AR96"/>
    <mergeCell ref="AR91:AR93"/>
    <mergeCell ref="AR85:AR87"/>
    <mergeCell ref="A98:AR98"/>
    <mergeCell ref="A81:A83"/>
    <mergeCell ref="AR81:AR83"/>
    <mergeCell ref="H54:AQ54"/>
    <mergeCell ref="A57:A59"/>
    <mergeCell ref="B57:B59"/>
    <mergeCell ref="A2:AR2"/>
    <mergeCell ref="A3:AR3"/>
    <mergeCell ref="A4:AR4"/>
    <mergeCell ref="A5:AI5"/>
    <mergeCell ref="A6:A8"/>
    <mergeCell ref="B6:B8"/>
    <mergeCell ref="C6:C8"/>
    <mergeCell ref="D6:D8"/>
    <mergeCell ref="E6:G6"/>
    <mergeCell ref="H6:AQ6"/>
    <mergeCell ref="AO7:AQ7"/>
    <mergeCell ref="AR6:AR8"/>
    <mergeCell ref="E7:E8"/>
    <mergeCell ref="F7:F8"/>
    <mergeCell ref="G7:G8"/>
    <mergeCell ref="H7:J7"/>
    <mergeCell ref="T7:V7"/>
    <mergeCell ref="K7:M7"/>
    <mergeCell ref="N7:P7"/>
    <mergeCell ref="Q7:S7"/>
    <mergeCell ref="W7:Y7"/>
    <mergeCell ref="AR10:AR12"/>
    <mergeCell ref="A13:C15"/>
    <mergeCell ref="AR13:AR18"/>
    <mergeCell ref="Z7:AB7"/>
    <mergeCell ref="AC7:AE7"/>
    <mergeCell ref="AF7:AH7"/>
    <mergeCell ref="AI7:AK7"/>
    <mergeCell ref="AL7:AN7"/>
    <mergeCell ref="A10:C12"/>
    <mergeCell ref="A16:C18"/>
    <mergeCell ref="AR23:AR25"/>
    <mergeCell ref="A26:A28"/>
    <mergeCell ref="AR26:AR28"/>
    <mergeCell ref="A19:AR19"/>
    <mergeCell ref="A20:A22"/>
    <mergeCell ref="B20:B22"/>
    <mergeCell ref="C20:C22"/>
    <mergeCell ref="A85:C87"/>
    <mergeCell ref="AR20:AR22"/>
    <mergeCell ref="A23:A25"/>
    <mergeCell ref="B23:B25"/>
    <mergeCell ref="C23:C25"/>
    <mergeCell ref="B26:C28"/>
    <mergeCell ref="H20:AQ20"/>
    <mergeCell ref="H23:AQ23"/>
    <mergeCell ref="A29:AR29"/>
    <mergeCell ref="C63:C65"/>
    <mergeCell ref="C39:C41"/>
    <mergeCell ref="A45:A47"/>
    <mergeCell ref="A30:A32"/>
    <mergeCell ref="H69:AQ69"/>
    <mergeCell ref="A54:A56"/>
    <mergeCell ref="B54:B56"/>
    <mergeCell ref="C54:C56"/>
    <mergeCell ref="C57:C59"/>
    <mergeCell ref="H57:AQ57"/>
    <mergeCell ref="B66:B68"/>
    <mergeCell ref="C66:C68"/>
    <mergeCell ref="B48:B50"/>
    <mergeCell ref="C48:C50"/>
    <mergeCell ref="C51:C53"/>
    <mergeCell ref="A51:A53"/>
    <mergeCell ref="B51:B53"/>
    <mergeCell ref="A63:A65"/>
    <mergeCell ref="B63:B65"/>
    <mergeCell ref="H63:AQ63"/>
    <mergeCell ref="A66:A68"/>
    <mergeCell ref="H66:AQ66"/>
    <mergeCell ref="A48:A50"/>
    <mergeCell ref="A42:A44"/>
    <mergeCell ref="B81:C83"/>
    <mergeCell ref="A69:A71"/>
    <mergeCell ref="B69:B71"/>
    <mergeCell ref="C69:C71"/>
    <mergeCell ref="A72:A74"/>
    <mergeCell ref="AR51:AR53"/>
    <mergeCell ref="AR48:AR50"/>
    <mergeCell ref="AR45:AR47"/>
    <mergeCell ref="A75:A77"/>
    <mergeCell ref="B75:B77"/>
    <mergeCell ref="C75:C77"/>
    <mergeCell ref="H75:AQ75"/>
    <mergeCell ref="A78:A80"/>
    <mergeCell ref="B78:B80"/>
    <mergeCell ref="C78:C80"/>
    <mergeCell ref="H78:AQ78"/>
    <mergeCell ref="A60:A62"/>
    <mergeCell ref="B60:B62"/>
    <mergeCell ref="C60:C62"/>
    <mergeCell ref="H60:AQ60"/>
    <mergeCell ref="B72:B74"/>
    <mergeCell ref="C72:C74"/>
    <mergeCell ref="H72:AQ72"/>
  </mergeCells>
  <pageMargins left="0.59055118110236227" right="0.59055118110236227" top="1.1811023622047245" bottom="0.39370078740157483" header="0" footer="0"/>
  <pageSetup paperSize="9" scale="16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9"/>
  <sheetViews>
    <sheetView tabSelected="1" zoomScale="90" zoomScaleNormal="90" workbookViewId="0">
      <selection activeCell="E18" sqref="E18:F19"/>
    </sheetView>
  </sheetViews>
  <sheetFormatPr defaultColWidth="9.140625" defaultRowHeight="15"/>
  <cols>
    <col min="1" max="1" width="4" style="158" customWidth="1"/>
    <col min="2" max="2" width="36" style="159" customWidth="1"/>
    <col min="3" max="3" width="14.85546875" style="159" customWidth="1"/>
    <col min="4" max="4" width="7.28515625" style="159" customWidth="1"/>
    <col min="5" max="5" width="8" style="159" customWidth="1"/>
    <col min="6" max="6" width="9.28515625" style="159" customWidth="1"/>
    <col min="7" max="7" width="8.140625" style="159" customWidth="1"/>
    <col min="8" max="8" width="8.28515625" style="159" customWidth="1"/>
    <col min="9" max="9" width="9.140625" style="159" customWidth="1"/>
    <col min="10" max="11" width="8.42578125" style="159" customWidth="1"/>
    <col min="12" max="12" width="8.85546875" style="159" customWidth="1"/>
    <col min="13" max="13" width="9.5703125" style="159" customWidth="1"/>
    <col min="14" max="14" width="8.42578125" style="159" customWidth="1"/>
    <col min="15" max="15" width="9.5703125" style="159" customWidth="1"/>
    <col min="16" max="16" width="9.85546875" style="159" customWidth="1"/>
    <col min="17" max="17" width="9.28515625" style="187" customWidth="1"/>
    <col min="18" max="18" width="8.140625" style="159" customWidth="1"/>
    <col min="19" max="19" width="25.85546875" style="159" customWidth="1"/>
    <col min="20" max="16384" width="9.140625" style="159"/>
  </cols>
  <sheetData>
    <row r="1" spans="1:20">
      <c r="M1" s="402" t="s">
        <v>286</v>
      </c>
      <c r="N1" s="402"/>
      <c r="O1" s="402"/>
      <c r="P1" s="402"/>
      <c r="Q1" s="402"/>
      <c r="R1" s="402"/>
      <c r="S1" s="402"/>
    </row>
    <row r="2" spans="1:20" s="160" customFormat="1" ht="15.75" customHeight="1">
      <c r="A2" s="401" t="s">
        <v>288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20" s="160" customFormat="1" ht="15.7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88"/>
      <c r="R3" s="156"/>
    </row>
    <row r="4" spans="1:20" s="162" customFormat="1" ht="12.75">
      <c r="A4" s="161"/>
      <c r="Q4" s="189"/>
    </row>
    <row r="5" spans="1:20" s="162" customFormat="1" ht="12.75" customHeight="1">
      <c r="A5" s="414" t="s">
        <v>0</v>
      </c>
      <c r="B5" s="403" t="s">
        <v>285</v>
      </c>
      <c r="C5" s="403" t="s">
        <v>264</v>
      </c>
      <c r="D5" s="407" t="s">
        <v>343</v>
      </c>
      <c r="E5" s="407"/>
      <c r="F5" s="407"/>
      <c r="G5" s="403" t="s">
        <v>255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 t="s">
        <v>336</v>
      </c>
    </row>
    <row r="6" spans="1:20" s="162" customFormat="1" ht="66.75" customHeight="1">
      <c r="A6" s="414"/>
      <c r="B6" s="403"/>
      <c r="C6" s="403"/>
      <c r="D6" s="407"/>
      <c r="E6" s="407"/>
      <c r="F6" s="407"/>
      <c r="G6" s="403" t="s">
        <v>23</v>
      </c>
      <c r="H6" s="403"/>
      <c r="I6" s="403"/>
      <c r="J6" s="403" t="s">
        <v>300</v>
      </c>
      <c r="K6" s="403"/>
      <c r="L6" s="403"/>
      <c r="M6" s="403" t="s">
        <v>301</v>
      </c>
      <c r="N6" s="403"/>
      <c r="O6" s="403"/>
      <c r="P6" s="403" t="s">
        <v>302</v>
      </c>
      <c r="Q6" s="403"/>
      <c r="R6" s="403"/>
      <c r="S6" s="404"/>
    </row>
    <row r="7" spans="1:20" s="163" customFormat="1" ht="12.75">
      <c r="A7" s="172"/>
      <c r="B7" s="172"/>
      <c r="C7" s="172"/>
      <c r="D7" s="288" t="s">
        <v>20</v>
      </c>
      <c r="E7" s="288" t="s">
        <v>21</v>
      </c>
      <c r="F7" s="288" t="s">
        <v>19</v>
      </c>
      <c r="G7" s="288" t="s">
        <v>20</v>
      </c>
      <c r="H7" s="288" t="s">
        <v>21</v>
      </c>
      <c r="I7" s="288" t="s">
        <v>19</v>
      </c>
      <c r="J7" s="288" t="s">
        <v>20</v>
      </c>
      <c r="K7" s="288" t="s">
        <v>21</v>
      </c>
      <c r="L7" s="288" t="s">
        <v>19</v>
      </c>
      <c r="M7" s="288" t="s">
        <v>20</v>
      </c>
      <c r="N7" s="288" t="s">
        <v>21</v>
      </c>
      <c r="O7" s="288" t="s">
        <v>19</v>
      </c>
      <c r="P7" s="288" t="s">
        <v>20</v>
      </c>
      <c r="Q7" s="287" t="s">
        <v>21</v>
      </c>
      <c r="R7" s="288" t="s">
        <v>19</v>
      </c>
      <c r="S7" s="404"/>
    </row>
    <row r="8" spans="1:20" s="189" customFormat="1" ht="38.25">
      <c r="A8" s="413">
        <v>1</v>
      </c>
      <c r="B8" s="411" t="s">
        <v>338</v>
      </c>
      <c r="C8" s="271">
        <v>98</v>
      </c>
      <c r="D8" s="271">
        <v>98.1</v>
      </c>
      <c r="E8" s="271"/>
      <c r="F8" s="190">
        <f>SUM(E8/D8*100)</f>
        <v>0</v>
      </c>
      <c r="G8" s="272">
        <v>0</v>
      </c>
      <c r="H8" s="190"/>
      <c r="I8" s="190" t="e">
        <f>SUM(H8/G8*100)</f>
        <v>#DIV/0!</v>
      </c>
      <c r="J8" s="272">
        <v>0</v>
      </c>
      <c r="K8" s="190"/>
      <c r="L8" s="190" t="e">
        <f>SUM(K8/J8*100)</f>
        <v>#DIV/0!</v>
      </c>
      <c r="M8" s="272">
        <v>0</v>
      </c>
      <c r="N8" s="190"/>
      <c r="O8" s="190" t="e">
        <f>SUM(N8/M8*100)</f>
        <v>#DIV/0!</v>
      </c>
      <c r="P8" s="190">
        <v>98.1</v>
      </c>
      <c r="Q8" s="190"/>
      <c r="R8" s="190">
        <f>SUM(Q8/P8*100)</f>
        <v>0</v>
      </c>
      <c r="S8" s="273"/>
    </row>
    <row r="9" spans="1:20" s="189" customFormat="1" ht="51">
      <c r="A9" s="413">
        <v>2</v>
      </c>
      <c r="B9" s="411" t="s">
        <v>341</v>
      </c>
      <c r="C9" s="274">
        <v>13200</v>
      </c>
      <c r="D9" s="274">
        <v>13250</v>
      </c>
      <c r="E9" s="271"/>
      <c r="F9" s="190">
        <f t="shared" ref="F9:F10" si="0">SUM(E9/D9*100)</f>
        <v>0</v>
      </c>
      <c r="G9" s="270">
        <v>3312</v>
      </c>
      <c r="H9" s="270"/>
      <c r="I9" s="270">
        <f t="shared" ref="I9:I10" si="1">SUM(H9/G9*100)</f>
        <v>0</v>
      </c>
      <c r="J9" s="270">
        <v>3312</v>
      </c>
      <c r="K9" s="270"/>
      <c r="L9" s="270">
        <f t="shared" ref="L9:L10" si="2">SUM(K9/J9*100)</f>
        <v>0</v>
      </c>
      <c r="M9" s="270">
        <v>3313</v>
      </c>
      <c r="N9" s="270"/>
      <c r="O9" s="270">
        <f t="shared" ref="O9:O10" si="3">SUM(N9/M9*100)</f>
        <v>0</v>
      </c>
      <c r="P9" s="270">
        <v>3313</v>
      </c>
      <c r="Q9" s="270"/>
      <c r="R9" s="270">
        <f t="shared" ref="R9:R10" si="4">SUM(Q9/P9*100)</f>
        <v>0</v>
      </c>
      <c r="S9" s="273"/>
    </row>
    <row r="10" spans="1:20" s="189" customFormat="1" ht="51">
      <c r="A10" s="413">
        <v>3</v>
      </c>
      <c r="B10" s="411" t="s">
        <v>303</v>
      </c>
      <c r="C10" s="274">
        <v>92</v>
      </c>
      <c r="D10" s="274">
        <v>93</v>
      </c>
      <c r="E10" s="274"/>
      <c r="F10" s="270">
        <f t="shared" si="0"/>
        <v>0</v>
      </c>
      <c r="G10" s="270">
        <v>93</v>
      </c>
      <c r="H10" s="270"/>
      <c r="I10" s="270">
        <f t="shared" si="1"/>
        <v>0</v>
      </c>
      <c r="J10" s="270">
        <v>93</v>
      </c>
      <c r="K10" s="270"/>
      <c r="L10" s="270">
        <f t="shared" si="2"/>
        <v>0</v>
      </c>
      <c r="M10" s="270">
        <v>93</v>
      </c>
      <c r="N10" s="270"/>
      <c r="O10" s="270">
        <f t="shared" si="3"/>
        <v>0</v>
      </c>
      <c r="P10" s="412">
        <v>93</v>
      </c>
      <c r="Q10" s="270"/>
      <c r="R10" s="270">
        <f t="shared" si="4"/>
        <v>0</v>
      </c>
      <c r="S10" s="275"/>
    </row>
    <row r="11" spans="1:20" s="110" customFormat="1" ht="25.5">
      <c r="A11" s="413">
        <v>4</v>
      </c>
      <c r="B11" s="411" t="s">
        <v>304</v>
      </c>
      <c r="C11" s="274">
        <v>325</v>
      </c>
      <c r="D11" s="274">
        <v>330</v>
      </c>
      <c r="E11" s="271"/>
      <c r="F11" s="190">
        <f t="shared" ref="F11:F12" si="5">SUM(E11/D11*100)</f>
        <v>0</v>
      </c>
      <c r="G11" s="270">
        <v>82</v>
      </c>
      <c r="H11" s="270"/>
      <c r="I11" s="270">
        <f>SUM(H11/G11*100)</f>
        <v>0</v>
      </c>
      <c r="J11" s="270">
        <v>82</v>
      </c>
      <c r="K11" s="270"/>
      <c r="L11" s="270">
        <f t="shared" ref="L11:L12" si="6">SUM(K11/J11*100)</f>
        <v>0</v>
      </c>
      <c r="M11" s="270">
        <v>82.5</v>
      </c>
      <c r="N11" s="270"/>
      <c r="O11" s="270">
        <f t="shared" ref="O11:O12" si="7">SUM(N11/M11*100)</f>
        <v>0</v>
      </c>
      <c r="P11" s="412">
        <v>82.5</v>
      </c>
      <c r="Q11" s="270"/>
      <c r="R11" s="270">
        <f t="shared" ref="R11:R12" si="8">SUM(Q11/P11*100)</f>
        <v>0</v>
      </c>
      <c r="S11" s="273"/>
      <c r="T11" s="276"/>
    </row>
    <row r="12" spans="1:20" s="110" customFormat="1" ht="51">
      <c r="A12" s="413">
        <v>5</v>
      </c>
      <c r="B12" s="411" t="s">
        <v>342</v>
      </c>
      <c r="C12" s="274">
        <v>10000</v>
      </c>
      <c r="D12" s="274">
        <v>10100</v>
      </c>
      <c r="E12" s="271"/>
      <c r="F12" s="190">
        <f t="shared" si="5"/>
        <v>0</v>
      </c>
      <c r="G12" s="270">
        <v>2525</v>
      </c>
      <c r="H12" s="270"/>
      <c r="I12" s="270">
        <f>SUM(H12/G12*100)</f>
        <v>0</v>
      </c>
      <c r="J12" s="270">
        <v>2525</v>
      </c>
      <c r="K12" s="270"/>
      <c r="L12" s="270">
        <f t="shared" si="6"/>
        <v>0</v>
      </c>
      <c r="M12" s="270">
        <v>2525</v>
      </c>
      <c r="N12" s="270"/>
      <c r="O12" s="270">
        <f t="shared" si="7"/>
        <v>0</v>
      </c>
      <c r="P12" s="412">
        <v>2525</v>
      </c>
      <c r="Q12" s="270"/>
      <c r="R12" s="270">
        <f t="shared" si="8"/>
        <v>0</v>
      </c>
      <c r="S12" s="273"/>
      <c r="T12" s="276"/>
    </row>
    <row r="13" spans="1:20" s="112" customFormat="1" ht="36.75" customHeight="1">
      <c r="A13" s="113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91"/>
      <c r="R13" s="111"/>
      <c r="S13" s="111"/>
      <c r="T13" s="111"/>
    </row>
    <row r="14" spans="1:20" s="112" customFormat="1" ht="19.5" customHeight="1">
      <c r="A14" s="406" t="s">
        <v>337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111"/>
      <c r="O14" s="111"/>
      <c r="P14" s="111"/>
      <c r="Q14" s="191"/>
      <c r="R14" s="111"/>
      <c r="S14" s="111"/>
      <c r="T14" s="111"/>
    </row>
    <row r="15" spans="1:20" s="112" customFormat="1" ht="15.75">
      <c r="A15" s="113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91"/>
      <c r="R15" s="111"/>
      <c r="S15" s="111"/>
      <c r="T15" s="111"/>
    </row>
    <row r="16" spans="1:20" s="112" customFormat="1" ht="15.75">
      <c r="A16" s="113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91"/>
      <c r="R16" s="111"/>
      <c r="S16" s="111"/>
      <c r="T16" s="111"/>
    </row>
    <row r="17" spans="1:46" s="165" customFormat="1" ht="33" customHeight="1">
      <c r="A17" s="405" t="s">
        <v>344</v>
      </c>
      <c r="B17" s="405"/>
      <c r="C17" s="405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</row>
    <row r="18" spans="1:46" s="165" customFormat="1" ht="15.75">
      <c r="A18" s="166"/>
      <c r="B18" s="167"/>
      <c r="C18" s="167"/>
      <c r="D18" s="168"/>
      <c r="E18" s="168"/>
      <c r="F18" s="168"/>
      <c r="G18" s="169"/>
      <c r="H18" s="169"/>
      <c r="I18" s="169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67"/>
      <c r="AL18" s="167"/>
      <c r="AM18" s="167"/>
      <c r="AN18" s="170"/>
      <c r="AO18" s="170"/>
      <c r="AP18" s="170"/>
    </row>
    <row r="19" spans="1:46" s="162" customFormat="1" ht="12.75">
      <c r="A19" s="171"/>
      <c r="Q19" s="189"/>
    </row>
  </sheetData>
  <mergeCells count="14">
    <mergeCell ref="A2:S2"/>
    <mergeCell ref="M1:S1"/>
    <mergeCell ref="S5:S7"/>
    <mergeCell ref="A17:C17"/>
    <mergeCell ref="M6:O6"/>
    <mergeCell ref="G6:I6"/>
    <mergeCell ref="J6:L6"/>
    <mergeCell ref="A14:M14"/>
    <mergeCell ref="A5:A6"/>
    <mergeCell ref="B5:B6"/>
    <mergeCell ref="C5:C6"/>
    <mergeCell ref="D5:F6"/>
    <mergeCell ref="G5:R5"/>
    <mergeCell ref="P6:R6"/>
  </mergeCells>
  <pageMargins left="0.23622047244094488" right="0.23622047244094488" top="0.3543307086614173" bottom="0.19685039370078741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zoomScale="95" zoomScaleNormal="95" workbookViewId="0">
      <selection activeCell="C3" sqref="C3"/>
    </sheetView>
  </sheetViews>
  <sheetFormatPr defaultRowHeight="15"/>
  <cols>
    <col min="1" max="1" width="4.28515625" style="118" customWidth="1"/>
    <col min="2" max="2" width="36.85546875" style="118" customWidth="1"/>
    <col min="3" max="3" width="98.28515625" style="118" customWidth="1"/>
    <col min="4" max="256" width="8.85546875" style="118"/>
    <col min="257" max="257" width="4.28515625" style="118" customWidth="1"/>
    <col min="258" max="258" width="35.7109375" style="118" customWidth="1"/>
    <col min="259" max="259" width="40.5703125" style="118" customWidth="1"/>
    <col min="260" max="512" width="8.85546875" style="118"/>
    <col min="513" max="513" width="4.28515625" style="118" customWidth="1"/>
    <col min="514" max="514" width="35.7109375" style="118" customWidth="1"/>
    <col min="515" max="515" width="40.5703125" style="118" customWidth="1"/>
    <col min="516" max="768" width="8.85546875" style="118"/>
    <col min="769" max="769" width="4.28515625" style="118" customWidth="1"/>
    <col min="770" max="770" width="35.7109375" style="118" customWidth="1"/>
    <col min="771" max="771" width="40.5703125" style="118" customWidth="1"/>
    <col min="772" max="1024" width="8.85546875" style="118"/>
    <col min="1025" max="1025" width="4.28515625" style="118" customWidth="1"/>
    <col min="1026" max="1026" width="35.7109375" style="118" customWidth="1"/>
    <col min="1027" max="1027" width="40.5703125" style="118" customWidth="1"/>
    <col min="1028" max="1280" width="8.85546875" style="118"/>
    <col min="1281" max="1281" width="4.28515625" style="118" customWidth="1"/>
    <col min="1282" max="1282" width="35.7109375" style="118" customWidth="1"/>
    <col min="1283" max="1283" width="40.5703125" style="118" customWidth="1"/>
    <col min="1284" max="1536" width="8.85546875" style="118"/>
    <col min="1537" max="1537" width="4.28515625" style="118" customWidth="1"/>
    <col min="1538" max="1538" width="35.7109375" style="118" customWidth="1"/>
    <col min="1539" max="1539" width="40.5703125" style="118" customWidth="1"/>
    <col min="1540" max="1792" width="8.85546875" style="118"/>
    <col min="1793" max="1793" width="4.28515625" style="118" customWidth="1"/>
    <col min="1794" max="1794" width="35.7109375" style="118" customWidth="1"/>
    <col min="1795" max="1795" width="40.5703125" style="118" customWidth="1"/>
    <col min="1796" max="2048" width="8.85546875" style="118"/>
    <col min="2049" max="2049" width="4.28515625" style="118" customWidth="1"/>
    <col min="2050" max="2050" width="35.7109375" style="118" customWidth="1"/>
    <col min="2051" max="2051" width="40.5703125" style="118" customWidth="1"/>
    <col min="2052" max="2304" width="8.85546875" style="118"/>
    <col min="2305" max="2305" width="4.28515625" style="118" customWidth="1"/>
    <col min="2306" max="2306" width="35.7109375" style="118" customWidth="1"/>
    <col min="2307" max="2307" width="40.5703125" style="118" customWidth="1"/>
    <col min="2308" max="2560" width="8.85546875" style="118"/>
    <col min="2561" max="2561" width="4.28515625" style="118" customWidth="1"/>
    <col min="2562" max="2562" width="35.7109375" style="118" customWidth="1"/>
    <col min="2563" max="2563" width="40.5703125" style="118" customWidth="1"/>
    <col min="2564" max="2816" width="8.85546875" style="118"/>
    <col min="2817" max="2817" width="4.28515625" style="118" customWidth="1"/>
    <col min="2818" max="2818" width="35.7109375" style="118" customWidth="1"/>
    <col min="2819" max="2819" width="40.5703125" style="118" customWidth="1"/>
    <col min="2820" max="3072" width="8.85546875" style="118"/>
    <col min="3073" max="3073" width="4.28515625" style="118" customWidth="1"/>
    <col min="3074" max="3074" width="35.7109375" style="118" customWidth="1"/>
    <col min="3075" max="3075" width="40.5703125" style="118" customWidth="1"/>
    <col min="3076" max="3328" width="8.85546875" style="118"/>
    <col min="3329" max="3329" width="4.28515625" style="118" customWidth="1"/>
    <col min="3330" max="3330" width="35.7109375" style="118" customWidth="1"/>
    <col min="3331" max="3331" width="40.5703125" style="118" customWidth="1"/>
    <col min="3332" max="3584" width="8.85546875" style="118"/>
    <col min="3585" max="3585" width="4.28515625" style="118" customWidth="1"/>
    <col min="3586" max="3586" width="35.7109375" style="118" customWidth="1"/>
    <col min="3587" max="3587" width="40.5703125" style="118" customWidth="1"/>
    <col min="3588" max="3840" width="8.85546875" style="118"/>
    <col min="3841" max="3841" width="4.28515625" style="118" customWidth="1"/>
    <col min="3842" max="3842" width="35.7109375" style="118" customWidth="1"/>
    <col min="3843" max="3843" width="40.5703125" style="118" customWidth="1"/>
    <col min="3844" max="4096" width="8.85546875" style="118"/>
    <col min="4097" max="4097" width="4.28515625" style="118" customWidth="1"/>
    <col min="4098" max="4098" width="35.7109375" style="118" customWidth="1"/>
    <col min="4099" max="4099" width="40.5703125" style="118" customWidth="1"/>
    <col min="4100" max="4352" width="8.85546875" style="118"/>
    <col min="4353" max="4353" width="4.28515625" style="118" customWidth="1"/>
    <col min="4354" max="4354" width="35.7109375" style="118" customWidth="1"/>
    <col min="4355" max="4355" width="40.5703125" style="118" customWidth="1"/>
    <col min="4356" max="4608" width="8.85546875" style="118"/>
    <col min="4609" max="4609" width="4.28515625" style="118" customWidth="1"/>
    <col min="4610" max="4610" width="35.7109375" style="118" customWidth="1"/>
    <col min="4611" max="4611" width="40.5703125" style="118" customWidth="1"/>
    <col min="4612" max="4864" width="8.85546875" style="118"/>
    <col min="4865" max="4865" width="4.28515625" style="118" customWidth="1"/>
    <col min="4866" max="4866" width="35.7109375" style="118" customWidth="1"/>
    <col min="4867" max="4867" width="40.5703125" style="118" customWidth="1"/>
    <col min="4868" max="5120" width="8.85546875" style="118"/>
    <col min="5121" max="5121" width="4.28515625" style="118" customWidth="1"/>
    <col min="5122" max="5122" width="35.7109375" style="118" customWidth="1"/>
    <col min="5123" max="5123" width="40.5703125" style="118" customWidth="1"/>
    <col min="5124" max="5376" width="8.85546875" style="118"/>
    <col min="5377" max="5377" width="4.28515625" style="118" customWidth="1"/>
    <col min="5378" max="5378" width="35.7109375" style="118" customWidth="1"/>
    <col min="5379" max="5379" width="40.5703125" style="118" customWidth="1"/>
    <col min="5380" max="5632" width="8.85546875" style="118"/>
    <col min="5633" max="5633" width="4.28515625" style="118" customWidth="1"/>
    <col min="5634" max="5634" width="35.7109375" style="118" customWidth="1"/>
    <col min="5635" max="5635" width="40.5703125" style="118" customWidth="1"/>
    <col min="5636" max="5888" width="8.85546875" style="118"/>
    <col min="5889" max="5889" width="4.28515625" style="118" customWidth="1"/>
    <col min="5890" max="5890" width="35.7109375" style="118" customWidth="1"/>
    <col min="5891" max="5891" width="40.5703125" style="118" customWidth="1"/>
    <col min="5892" max="6144" width="8.85546875" style="118"/>
    <col min="6145" max="6145" width="4.28515625" style="118" customWidth="1"/>
    <col min="6146" max="6146" width="35.7109375" style="118" customWidth="1"/>
    <col min="6147" max="6147" width="40.5703125" style="118" customWidth="1"/>
    <col min="6148" max="6400" width="8.85546875" style="118"/>
    <col min="6401" max="6401" width="4.28515625" style="118" customWidth="1"/>
    <col min="6402" max="6402" width="35.7109375" style="118" customWidth="1"/>
    <col min="6403" max="6403" width="40.5703125" style="118" customWidth="1"/>
    <col min="6404" max="6656" width="8.85546875" style="118"/>
    <col min="6657" max="6657" width="4.28515625" style="118" customWidth="1"/>
    <col min="6658" max="6658" width="35.7109375" style="118" customWidth="1"/>
    <col min="6659" max="6659" width="40.5703125" style="118" customWidth="1"/>
    <col min="6660" max="6912" width="8.85546875" style="118"/>
    <col min="6913" max="6913" width="4.28515625" style="118" customWidth="1"/>
    <col min="6914" max="6914" width="35.7109375" style="118" customWidth="1"/>
    <col min="6915" max="6915" width="40.5703125" style="118" customWidth="1"/>
    <col min="6916" max="7168" width="8.85546875" style="118"/>
    <col min="7169" max="7169" width="4.28515625" style="118" customWidth="1"/>
    <col min="7170" max="7170" width="35.7109375" style="118" customWidth="1"/>
    <col min="7171" max="7171" width="40.5703125" style="118" customWidth="1"/>
    <col min="7172" max="7424" width="8.85546875" style="118"/>
    <col min="7425" max="7425" width="4.28515625" style="118" customWidth="1"/>
    <col min="7426" max="7426" width="35.7109375" style="118" customWidth="1"/>
    <col min="7427" max="7427" width="40.5703125" style="118" customWidth="1"/>
    <col min="7428" max="7680" width="8.85546875" style="118"/>
    <col min="7681" max="7681" width="4.28515625" style="118" customWidth="1"/>
    <col min="7682" max="7682" width="35.7109375" style="118" customWidth="1"/>
    <col min="7683" max="7683" width="40.5703125" style="118" customWidth="1"/>
    <col min="7684" max="7936" width="8.85546875" style="118"/>
    <col min="7937" max="7937" width="4.28515625" style="118" customWidth="1"/>
    <col min="7938" max="7938" width="35.7109375" style="118" customWidth="1"/>
    <col min="7939" max="7939" width="40.5703125" style="118" customWidth="1"/>
    <col min="7940" max="8192" width="8.85546875" style="118"/>
    <col min="8193" max="8193" width="4.28515625" style="118" customWidth="1"/>
    <col min="8194" max="8194" width="35.7109375" style="118" customWidth="1"/>
    <col min="8195" max="8195" width="40.5703125" style="118" customWidth="1"/>
    <col min="8196" max="8448" width="8.85546875" style="118"/>
    <col min="8449" max="8449" width="4.28515625" style="118" customWidth="1"/>
    <col min="8450" max="8450" width="35.7109375" style="118" customWidth="1"/>
    <col min="8451" max="8451" width="40.5703125" style="118" customWidth="1"/>
    <col min="8452" max="8704" width="8.85546875" style="118"/>
    <col min="8705" max="8705" width="4.28515625" style="118" customWidth="1"/>
    <col min="8706" max="8706" width="35.7109375" style="118" customWidth="1"/>
    <col min="8707" max="8707" width="40.5703125" style="118" customWidth="1"/>
    <col min="8708" max="8960" width="8.85546875" style="118"/>
    <col min="8961" max="8961" width="4.28515625" style="118" customWidth="1"/>
    <col min="8962" max="8962" width="35.7109375" style="118" customWidth="1"/>
    <col min="8963" max="8963" width="40.5703125" style="118" customWidth="1"/>
    <col min="8964" max="9216" width="8.85546875" style="118"/>
    <col min="9217" max="9217" width="4.28515625" style="118" customWidth="1"/>
    <col min="9218" max="9218" width="35.7109375" style="118" customWidth="1"/>
    <col min="9219" max="9219" width="40.5703125" style="118" customWidth="1"/>
    <col min="9220" max="9472" width="8.85546875" style="118"/>
    <col min="9473" max="9473" width="4.28515625" style="118" customWidth="1"/>
    <col min="9474" max="9474" width="35.7109375" style="118" customWidth="1"/>
    <col min="9475" max="9475" width="40.5703125" style="118" customWidth="1"/>
    <col min="9476" max="9728" width="8.85546875" style="118"/>
    <col min="9729" max="9729" width="4.28515625" style="118" customWidth="1"/>
    <col min="9730" max="9730" width="35.7109375" style="118" customWidth="1"/>
    <col min="9731" max="9731" width="40.5703125" style="118" customWidth="1"/>
    <col min="9732" max="9984" width="8.85546875" style="118"/>
    <col min="9985" max="9985" width="4.28515625" style="118" customWidth="1"/>
    <col min="9986" max="9986" width="35.7109375" style="118" customWidth="1"/>
    <col min="9987" max="9987" width="40.5703125" style="118" customWidth="1"/>
    <col min="9988" max="10240" width="8.85546875" style="118"/>
    <col min="10241" max="10241" width="4.28515625" style="118" customWidth="1"/>
    <col min="10242" max="10242" width="35.7109375" style="118" customWidth="1"/>
    <col min="10243" max="10243" width="40.5703125" style="118" customWidth="1"/>
    <col min="10244" max="10496" width="8.85546875" style="118"/>
    <col min="10497" max="10497" width="4.28515625" style="118" customWidth="1"/>
    <col min="10498" max="10498" width="35.7109375" style="118" customWidth="1"/>
    <col min="10499" max="10499" width="40.5703125" style="118" customWidth="1"/>
    <col min="10500" max="10752" width="8.85546875" style="118"/>
    <col min="10753" max="10753" width="4.28515625" style="118" customWidth="1"/>
    <col min="10754" max="10754" width="35.7109375" style="118" customWidth="1"/>
    <col min="10755" max="10755" width="40.5703125" style="118" customWidth="1"/>
    <col min="10756" max="11008" width="8.85546875" style="118"/>
    <col min="11009" max="11009" width="4.28515625" style="118" customWidth="1"/>
    <col min="11010" max="11010" width="35.7109375" style="118" customWidth="1"/>
    <col min="11011" max="11011" width="40.5703125" style="118" customWidth="1"/>
    <col min="11012" max="11264" width="8.85546875" style="118"/>
    <col min="11265" max="11265" width="4.28515625" style="118" customWidth="1"/>
    <col min="11266" max="11266" width="35.7109375" style="118" customWidth="1"/>
    <col min="11267" max="11267" width="40.5703125" style="118" customWidth="1"/>
    <col min="11268" max="11520" width="8.85546875" style="118"/>
    <col min="11521" max="11521" width="4.28515625" style="118" customWidth="1"/>
    <col min="11522" max="11522" width="35.7109375" style="118" customWidth="1"/>
    <col min="11523" max="11523" width="40.5703125" style="118" customWidth="1"/>
    <col min="11524" max="11776" width="8.85546875" style="118"/>
    <col min="11777" max="11777" width="4.28515625" style="118" customWidth="1"/>
    <col min="11778" max="11778" width="35.7109375" style="118" customWidth="1"/>
    <col min="11779" max="11779" width="40.5703125" style="118" customWidth="1"/>
    <col min="11780" max="12032" width="8.85546875" style="118"/>
    <col min="12033" max="12033" width="4.28515625" style="118" customWidth="1"/>
    <col min="12034" max="12034" width="35.7109375" style="118" customWidth="1"/>
    <col min="12035" max="12035" width="40.5703125" style="118" customWidth="1"/>
    <col min="12036" max="12288" width="8.85546875" style="118"/>
    <col min="12289" max="12289" width="4.28515625" style="118" customWidth="1"/>
    <col min="12290" max="12290" width="35.7109375" style="118" customWidth="1"/>
    <col min="12291" max="12291" width="40.5703125" style="118" customWidth="1"/>
    <col min="12292" max="12544" width="8.85546875" style="118"/>
    <col min="12545" max="12545" width="4.28515625" style="118" customWidth="1"/>
    <col min="12546" max="12546" width="35.7109375" style="118" customWidth="1"/>
    <col min="12547" max="12547" width="40.5703125" style="118" customWidth="1"/>
    <col min="12548" max="12800" width="8.85546875" style="118"/>
    <col min="12801" max="12801" width="4.28515625" style="118" customWidth="1"/>
    <col min="12802" max="12802" width="35.7109375" style="118" customWidth="1"/>
    <col min="12803" max="12803" width="40.5703125" style="118" customWidth="1"/>
    <col min="12804" max="13056" width="8.85546875" style="118"/>
    <col min="13057" max="13057" width="4.28515625" style="118" customWidth="1"/>
    <col min="13058" max="13058" width="35.7109375" style="118" customWidth="1"/>
    <col min="13059" max="13059" width="40.5703125" style="118" customWidth="1"/>
    <col min="13060" max="13312" width="8.85546875" style="118"/>
    <col min="13313" max="13313" width="4.28515625" style="118" customWidth="1"/>
    <col min="13314" max="13314" width="35.7109375" style="118" customWidth="1"/>
    <col min="13315" max="13315" width="40.5703125" style="118" customWidth="1"/>
    <col min="13316" max="13568" width="8.85546875" style="118"/>
    <col min="13569" max="13569" width="4.28515625" style="118" customWidth="1"/>
    <col min="13570" max="13570" width="35.7109375" style="118" customWidth="1"/>
    <col min="13571" max="13571" width="40.5703125" style="118" customWidth="1"/>
    <col min="13572" max="13824" width="8.85546875" style="118"/>
    <col min="13825" max="13825" width="4.28515625" style="118" customWidth="1"/>
    <col min="13826" max="13826" width="35.7109375" style="118" customWidth="1"/>
    <col min="13827" max="13827" width="40.5703125" style="118" customWidth="1"/>
    <col min="13828" max="14080" width="8.85546875" style="118"/>
    <col min="14081" max="14081" width="4.28515625" style="118" customWidth="1"/>
    <col min="14082" max="14082" width="35.7109375" style="118" customWidth="1"/>
    <col min="14083" max="14083" width="40.5703125" style="118" customWidth="1"/>
    <col min="14084" max="14336" width="8.85546875" style="118"/>
    <col min="14337" max="14337" width="4.28515625" style="118" customWidth="1"/>
    <col min="14338" max="14338" width="35.7109375" style="118" customWidth="1"/>
    <col min="14339" max="14339" width="40.5703125" style="118" customWidth="1"/>
    <col min="14340" max="14592" width="8.85546875" style="118"/>
    <col min="14593" max="14593" width="4.28515625" style="118" customWidth="1"/>
    <col min="14594" max="14594" width="35.7109375" style="118" customWidth="1"/>
    <col min="14595" max="14595" width="40.5703125" style="118" customWidth="1"/>
    <col min="14596" max="14848" width="8.85546875" style="118"/>
    <col min="14849" max="14849" width="4.28515625" style="118" customWidth="1"/>
    <col min="14850" max="14850" width="35.7109375" style="118" customWidth="1"/>
    <col min="14851" max="14851" width="40.5703125" style="118" customWidth="1"/>
    <col min="14852" max="15104" width="8.85546875" style="118"/>
    <col min="15105" max="15105" width="4.28515625" style="118" customWidth="1"/>
    <col min="15106" max="15106" width="35.7109375" style="118" customWidth="1"/>
    <col min="15107" max="15107" width="40.5703125" style="118" customWidth="1"/>
    <col min="15108" max="15360" width="8.85546875" style="118"/>
    <col min="15361" max="15361" width="4.28515625" style="118" customWidth="1"/>
    <col min="15362" max="15362" width="35.7109375" style="118" customWidth="1"/>
    <col min="15363" max="15363" width="40.5703125" style="118" customWidth="1"/>
    <col min="15364" max="15616" width="8.85546875" style="118"/>
    <col min="15617" max="15617" width="4.28515625" style="118" customWidth="1"/>
    <col min="15618" max="15618" width="35.7109375" style="118" customWidth="1"/>
    <col min="15619" max="15619" width="40.5703125" style="118" customWidth="1"/>
    <col min="15620" max="15872" width="8.85546875" style="118"/>
    <col min="15873" max="15873" width="4.28515625" style="118" customWidth="1"/>
    <col min="15874" max="15874" width="35.7109375" style="118" customWidth="1"/>
    <col min="15875" max="15875" width="40.5703125" style="118" customWidth="1"/>
    <col min="15876" max="16128" width="8.85546875" style="118"/>
    <col min="16129" max="16129" width="4.28515625" style="118" customWidth="1"/>
    <col min="16130" max="16130" width="35.7109375" style="118" customWidth="1"/>
    <col min="16131" max="16131" width="40.5703125" style="118" customWidth="1"/>
    <col min="16132" max="16384" width="8.85546875" style="118"/>
  </cols>
  <sheetData>
    <row r="1" spans="1:47" ht="22.5" customHeight="1">
      <c r="A1" s="115"/>
      <c r="B1" s="116"/>
      <c r="C1" s="117" t="s">
        <v>260</v>
      </c>
      <c r="D1" s="116"/>
      <c r="E1" s="116"/>
      <c r="F1" s="116"/>
      <c r="G1" s="116"/>
      <c r="H1" s="116"/>
      <c r="I1" s="116"/>
      <c r="J1" s="116"/>
      <c r="K1" s="116"/>
    </row>
    <row r="2" spans="1:47" ht="44.45" customHeight="1">
      <c r="A2" s="115"/>
      <c r="B2" s="408" t="s">
        <v>289</v>
      </c>
      <c r="C2" s="408"/>
      <c r="D2" s="119"/>
      <c r="E2" s="119"/>
      <c r="F2" s="119"/>
      <c r="G2" s="119"/>
      <c r="H2" s="119"/>
      <c r="I2" s="119"/>
      <c r="J2" s="119"/>
      <c r="K2" s="119"/>
    </row>
    <row r="3" spans="1:47" s="121" customFormat="1" ht="310.5" customHeight="1">
      <c r="A3" s="122" t="s">
        <v>265</v>
      </c>
      <c r="B3" s="114" t="s">
        <v>271</v>
      </c>
      <c r="C3" s="155" t="s">
        <v>299</v>
      </c>
      <c r="D3" s="120"/>
      <c r="E3" s="120"/>
      <c r="F3" s="120"/>
      <c r="G3" s="120"/>
      <c r="H3" s="120"/>
      <c r="I3" s="120"/>
      <c r="J3" s="120"/>
      <c r="K3" s="120"/>
    </row>
    <row r="4" spans="1:47" s="121" customFormat="1" ht="25.5">
      <c r="A4" s="122" t="s">
        <v>266</v>
      </c>
      <c r="B4" s="114" t="s">
        <v>274</v>
      </c>
      <c r="C4" s="154" t="s">
        <v>298</v>
      </c>
      <c r="D4" s="120"/>
      <c r="E4" s="120"/>
      <c r="F4" s="120"/>
      <c r="G4" s="120"/>
      <c r="H4" s="120"/>
      <c r="I4" s="120"/>
      <c r="J4" s="120"/>
      <c r="K4" s="120"/>
    </row>
    <row r="5" spans="1:47" s="124" customFormat="1" ht="15" customHeight="1">
      <c r="A5" s="122" t="s">
        <v>6</v>
      </c>
      <c r="B5" s="114"/>
      <c r="C5" s="305"/>
      <c r="D5" s="123"/>
      <c r="E5" s="123"/>
      <c r="F5" s="123"/>
      <c r="G5" s="123"/>
      <c r="H5" s="123"/>
      <c r="I5" s="123"/>
      <c r="J5" s="123"/>
      <c r="K5" s="123"/>
    </row>
    <row r="6" spans="1:47" s="124" customFormat="1" ht="15" customHeight="1">
      <c r="A6" s="122" t="s">
        <v>7</v>
      </c>
      <c r="B6" s="114"/>
      <c r="C6" s="306"/>
      <c r="D6" s="123"/>
      <c r="E6" s="123"/>
      <c r="F6" s="123"/>
      <c r="G6" s="123"/>
      <c r="H6" s="123"/>
      <c r="I6" s="123"/>
      <c r="J6" s="123"/>
      <c r="K6" s="123"/>
    </row>
    <row r="7" spans="1:47" s="124" customFormat="1" ht="15" customHeight="1">
      <c r="A7" s="122" t="s">
        <v>8</v>
      </c>
      <c r="B7" s="114"/>
      <c r="C7" s="306"/>
      <c r="D7" s="123"/>
      <c r="E7" s="123"/>
      <c r="F7" s="123"/>
      <c r="G7" s="123"/>
      <c r="H7" s="123"/>
      <c r="I7" s="123"/>
      <c r="J7" s="123"/>
      <c r="K7" s="123"/>
    </row>
    <row r="8" spans="1:47" s="124" customFormat="1" ht="15" customHeight="1">
      <c r="A8" s="122" t="s">
        <v>14</v>
      </c>
      <c r="B8" s="114"/>
      <c r="C8" s="306"/>
      <c r="D8" s="123"/>
      <c r="E8" s="123"/>
      <c r="F8" s="123"/>
      <c r="G8" s="123"/>
      <c r="H8" s="123"/>
      <c r="I8" s="123"/>
      <c r="J8" s="123"/>
      <c r="K8" s="123"/>
    </row>
    <row r="9" spans="1:47" s="124" customFormat="1" ht="15" customHeight="1">
      <c r="A9" s="122" t="s">
        <v>15</v>
      </c>
      <c r="B9" s="114"/>
      <c r="C9" s="307"/>
      <c r="D9" s="123"/>
      <c r="E9" s="123"/>
      <c r="F9" s="123"/>
      <c r="G9" s="123"/>
      <c r="H9" s="123"/>
      <c r="I9" s="123"/>
      <c r="J9" s="123"/>
      <c r="K9" s="123"/>
    </row>
    <row r="10" spans="1:47" ht="15.75" customHeight="1">
      <c r="A10" s="122"/>
      <c r="B10" s="114" t="s">
        <v>272</v>
      </c>
      <c r="C10" s="134"/>
      <c r="D10" s="123"/>
      <c r="E10" s="123"/>
      <c r="F10" s="123"/>
      <c r="G10" s="123"/>
      <c r="H10" s="123"/>
      <c r="I10" s="123"/>
      <c r="J10" s="123"/>
      <c r="K10" s="123"/>
    </row>
    <row r="11" spans="1:47" s="121" customFormat="1" ht="51">
      <c r="A11" s="135" t="s">
        <v>267</v>
      </c>
      <c r="B11" s="114" t="s">
        <v>277</v>
      </c>
      <c r="C11" s="134"/>
      <c r="D11" s="120"/>
      <c r="E11" s="120"/>
      <c r="F11" s="120"/>
      <c r="G11" s="120"/>
      <c r="H11" s="120"/>
      <c r="I11" s="120"/>
      <c r="J11" s="120"/>
      <c r="K11" s="120"/>
    </row>
    <row r="12" spans="1:47">
      <c r="A12" s="125"/>
      <c r="B12" s="126" t="s">
        <v>273</v>
      </c>
      <c r="C12" s="127"/>
      <c r="D12" s="119"/>
      <c r="E12" s="119"/>
      <c r="F12" s="119"/>
      <c r="G12" s="119"/>
      <c r="H12" s="119"/>
      <c r="I12" s="119"/>
      <c r="J12" s="119"/>
      <c r="K12" s="119"/>
    </row>
    <row r="13" spans="1:47">
      <c r="A13" s="125"/>
      <c r="B13" s="128"/>
      <c r="C13" s="129"/>
      <c r="D13" s="119"/>
      <c r="E13" s="119"/>
      <c r="F13" s="119"/>
      <c r="G13" s="119"/>
      <c r="H13" s="119"/>
      <c r="I13" s="119"/>
      <c r="J13" s="119"/>
      <c r="K13" s="119"/>
    </row>
    <row r="14" spans="1:47">
      <c r="A14" s="125"/>
      <c r="B14" s="128"/>
      <c r="C14" s="128"/>
      <c r="D14" s="119"/>
      <c r="E14" s="119"/>
      <c r="F14" s="119"/>
      <c r="G14" s="119"/>
      <c r="H14" s="119"/>
      <c r="I14" s="119"/>
      <c r="J14" s="119"/>
      <c r="K14" s="119"/>
    </row>
    <row r="15" spans="1:47" s="123" customFormat="1" ht="34.5" customHeight="1">
      <c r="A15" s="409" t="s">
        <v>275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09"/>
      <c r="AT15" s="409"/>
      <c r="AU15" s="130"/>
    </row>
    <row r="16" spans="1:47">
      <c r="A16" s="115"/>
      <c r="B16" s="131"/>
      <c r="C16" s="131"/>
      <c r="D16" s="119"/>
      <c r="E16" s="119"/>
      <c r="F16" s="119"/>
      <c r="G16" s="119"/>
      <c r="H16" s="119"/>
      <c r="I16" s="119"/>
      <c r="J16" s="119"/>
      <c r="K16" s="119"/>
    </row>
    <row r="17" spans="1:11">
      <c r="A17" s="115"/>
      <c r="B17" s="410" t="s">
        <v>276</v>
      </c>
      <c r="C17" s="410"/>
      <c r="D17" s="410"/>
      <c r="E17" s="410"/>
      <c r="F17" s="410"/>
      <c r="G17" s="410"/>
      <c r="H17" s="410"/>
      <c r="I17" s="410"/>
      <c r="J17" s="119"/>
      <c r="K17" s="119"/>
    </row>
    <row r="18" spans="1:11">
      <c r="A18" s="115"/>
      <c r="B18" s="132"/>
      <c r="C18" s="133"/>
      <c r="D18" s="116"/>
      <c r="E18" s="116"/>
      <c r="F18" s="116"/>
      <c r="G18" s="116"/>
      <c r="H18" s="116"/>
      <c r="I18" s="116"/>
      <c r="J18" s="116"/>
      <c r="K18" s="116"/>
    </row>
  </sheetData>
  <mergeCells count="4">
    <mergeCell ref="B2:C2"/>
    <mergeCell ref="C5:C9"/>
    <mergeCell ref="A15:AT15"/>
    <mergeCell ref="B17:I17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свод по подпрограммам</vt:lpstr>
      <vt:lpstr>оценка эффективности</vt:lpstr>
      <vt:lpstr>Выполнение работ</vt:lpstr>
      <vt:lpstr>Финансирование </vt:lpstr>
      <vt:lpstr>Показатели</vt:lpstr>
      <vt:lpstr>Пояснительная записка </vt:lpstr>
      <vt:lpstr>'Выполнение работ'!Заголовки_для_печати</vt:lpstr>
      <vt:lpstr>'Финансирование '!Заголовки_для_печати</vt:lpstr>
      <vt:lpstr>'Выполнение работ'!Область_печати</vt:lpstr>
      <vt:lpstr>'Финансирование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Дьяченко Евгения Владимировна</cp:lastModifiedBy>
  <cp:lastPrinted>2023-04-03T06:40:48Z</cp:lastPrinted>
  <dcterms:created xsi:type="dcterms:W3CDTF">2011-05-17T05:04:33Z</dcterms:created>
  <dcterms:modified xsi:type="dcterms:W3CDTF">2024-03-26T06:44:51Z</dcterms:modified>
</cp:coreProperties>
</file>